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tabRatio="285"/>
  </bookViews>
  <sheets>
    <sheet name="报价表"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<sst xmlns="http://schemas.openxmlformats.org/spreadsheetml/2006/main" count="270" uniqueCount="143">
  <si>
    <t>盘扣脚手架租赁报价表（索普新材料80万吨硫酸迁建及配套工程总承包(EPC)项目硫酸主装置区）</t>
  </si>
  <si>
    <t>序号</t>
  </si>
  <si>
    <t>物资名称</t>
  </si>
  <si>
    <t>计算规格
（不低于此规格）</t>
  </si>
  <si>
    <t>报价钢管规格</t>
  </si>
  <si>
    <t>计算规格
尺寸型号(mm)</t>
  </si>
  <si>
    <t>报价规格
尺寸型号(mm)</t>
  </si>
  <si>
    <t>钢材等级不低于此要求</t>
  </si>
  <si>
    <t>暂估使用量（根）</t>
  </si>
  <si>
    <t>暂估租赁时间（天）</t>
  </si>
  <si>
    <t>参考理论重量（kg/根）</t>
  </si>
  <si>
    <t>报价理论重量（kg/根）</t>
  </si>
  <si>
    <t>含税租赁单价
（见备注）</t>
  </si>
  <si>
    <t>含税租赁总价（元）</t>
  </si>
  <si>
    <t>备注</t>
  </si>
  <si>
    <t>可调托撑</t>
  </si>
  <si>
    <t>Ф38×5×600</t>
  </si>
  <si>
    <t>KTC-600</t>
  </si>
  <si>
    <t>Q235B</t>
  </si>
  <si>
    <t>/</t>
  </si>
  <si>
    <r>
      <rPr>
        <sz val="10"/>
        <color theme="1"/>
        <rFont val="宋体"/>
        <charset val="134"/>
      </rPr>
      <t xml:space="preserve">租赁单价为（ </t>
    </r>
    <r>
      <rPr>
        <u/>
        <sz val="10"/>
        <color theme="1"/>
        <rFont val="宋体"/>
        <charset val="134"/>
      </rPr>
      <t xml:space="preserve">      </t>
    </r>
    <r>
      <rPr>
        <sz val="10"/>
        <color theme="1"/>
        <rFont val="宋体"/>
        <charset val="134"/>
      </rPr>
      <t>元/个/天）
含税租赁总价=暂估使用量X含税租赁单价X暂估使用天数
实际结算价=实际使用量X含税租赁单价X实际使用天数</t>
    </r>
  </si>
  <si>
    <t>可调底座</t>
  </si>
  <si>
    <t>Ф38×5×500</t>
  </si>
  <si>
    <t>KDZ-600</t>
  </si>
  <si>
    <t>挂梯</t>
  </si>
  <si>
    <t>1500*72*2000</t>
  </si>
  <si>
    <t>钢踏板</t>
  </si>
  <si>
    <t>宽240*高45*厚1.5*600</t>
  </si>
  <si>
    <t>宽240*高45*厚1.5*900</t>
  </si>
  <si>
    <t>宽240*高45*厚1.5*1200</t>
  </si>
  <si>
    <t>宽240*高45*厚1.5*1500</t>
  </si>
  <si>
    <t>打包架</t>
  </si>
  <si>
    <t>水平杆</t>
  </si>
  <si>
    <t>Ф48.3×2.5×600</t>
  </si>
  <si>
    <t>B-SG-600</t>
  </si>
  <si>
    <r>
      <rPr>
        <sz val="10"/>
        <color theme="1"/>
        <rFont val="宋体"/>
        <charset val="134"/>
      </rPr>
      <t xml:space="preserve">租赁单价为（ </t>
    </r>
    <r>
      <rPr>
        <u/>
        <sz val="10"/>
        <color theme="1"/>
        <rFont val="宋体"/>
        <charset val="134"/>
      </rPr>
      <t xml:space="preserve">      </t>
    </r>
    <r>
      <rPr>
        <sz val="10"/>
        <color theme="1"/>
        <rFont val="宋体"/>
        <charset val="134"/>
      </rPr>
      <t>元/吨/天）
含税租赁总价=暂估使用量X报价理论重量X含税租赁单价X暂估使用天数/1000；
实际结算价=实际使用量X</t>
    </r>
    <r>
      <rPr>
        <sz val="10"/>
        <rFont val="宋体"/>
        <charset val="134"/>
      </rPr>
      <t>报价理论重量</t>
    </r>
    <r>
      <rPr>
        <sz val="10"/>
        <color theme="1"/>
        <rFont val="宋体"/>
        <charset val="134"/>
      </rPr>
      <t>X含税租赁单价X实际使用天数/1000；</t>
    </r>
  </si>
  <si>
    <t>Ф48.3×2.5×900</t>
  </si>
  <si>
    <t>B-SG-900</t>
  </si>
  <si>
    <t>Ф48.3×2.5×1200</t>
  </si>
  <si>
    <t>B-SG-1200</t>
  </si>
  <si>
    <t>Ф48.3×2.5×1500</t>
  </si>
  <si>
    <t>B-SG-1500</t>
  </si>
  <si>
    <t>方柱扣</t>
  </si>
  <si>
    <t>10#500-800</t>
  </si>
  <si>
    <t>Q355</t>
  </si>
  <si>
    <t>10#600-1000</t>
  </si>
  <si>
    <t>基座</t>
  </si>
  <si>
    <t>JZ200（Ф48×3.2×200）</t>
  </si>
  <si>
    <t>基座-200</t>
  </si>
  <si>
    <t>JZ350（Ф48×3.2×350）</t>
  </si>
  <si>
    <t>基座-350</t>
  </si>
  <si>
    <t>JZ500（Ф48×3.2×500）</t>
  </si>
  <si>
    <t>基座-500</t>
  </si>
  <si>
    <t>立杆</t>
  </si>
  <si>
    <t>Ф48×3.2×500</t>
  </si>
  <si>
    <t>B-LG-500</t>
  </si>
  <si>
    <t>Ф48×3.2×1000</t>
  </si>
  <si>
    <t>B-LG-1000</t>
  </si>
  <si>
    <t>Ф48×3.2×1500</t>
  </si>
  <si>
    <t>B-LG-1500</t>
  </si>
  <si>
    <t>Ф48×3.2×2000</t>
  </si>
  <si>
    <t>B-LG-2000</t>
  </si>
  <si>
    <t>Ф48×3.2×2500</t>
  </si>
  <si>
    <t>B-LG-2500</t>
  </si>
  <si>
    <t>竖向斜杆</t>
  </si>
  <si>
    <t>Ф33.7×2.3×1610</t>
  </si>
  <si>
    <t>B-XG-600*1500</t>
  </si>
  <si>
    <t>Q195</t>
  </si>
  <si>
    <t>Ф33.7×2.3×1710</t>
  </si>
  <si>
    <t>B-XG-900*1500</t>
  </si>
  <si>
    <t>Ф33.7×2.3×2180</t>
  </si>
  <si>
    <t>B-XG-900*2000</t>
  </si>
  <si>
    <t>Ф33.7×2.3×1860</t>
  </si>
  <si>
    <t>B-XG-1200*1500</t>
  </si>
  <si>
    <t>Ф33.7×2.3×2500</t>
  </si>
  <si>
    <t>B-XG-1500*2000</t>
  </si>
  <si>
    <t>运输费</t>
  </si>
  <si>
    <t>运输车辆载重要求：载重约10吨</t>
  </si>
  <si>
    <t>暂估使用量 ：15车次</t>
  </si>
  <si>
    <r>
      <rPr>
        <sz val="10"/>
        <color theme="1"/>
        <rFont val="宋体"/>
        <charset val="134"/>
      </rPr>
      <t xml:space="preserve">单车次费用（ </t>
    </r>
    <r>
      <rPr>
        <u/>
        <sz val="10"/>
        <color theme="1"/>
        <rFont val="宋体"/>
        <charset val="134"/>
      </rPr>
      <t xml:space="preserve">       </t>
    </r>
    <r>
      <rPr>
        <sz val="10"/>
        <color theme="1"/>
        <rFont val="宋体"/>
        <charset val="134"/>
      </rPr>
      <t>元/车次）</t>
    </r>
  </si>
  <si>
    <t>运输车辆载重要求：载重约5吨</t>
  </si>
  <si>
    <t>暂估使用量 ：30车次</t>
  </si>
  <si>
    <t>检测费用</t>
  </si>
  <si>
    <t>需要提供相关材料送至检测中心进行破坏性检测（钢管、扣件等），费用包含材料费、运输费、检测费</t>
  </si>
  <si>
    <t>钢管、扣件等</t>
  </si>
  <si>
    <t>1次</t>
  </si>
  <si>
    <r>
      <rPr>
        <sz val="9"/>
        <color rgb="FF000000"/>
        <rFont val="宋体"/>
        <charset val="134"/>
      </rPr>
      <t>材料检测费用
(</t>
    </r>
    <r>
      <rPr>
        <u/>
        <sz val="9"/>
        <color rgb="FF000000"/>
        <rFont val="宋体"/>
        <charset val="134"/>
      </rPr>
      <t xml:space="preserve">    </t>
    </r>
    <r>
      <rPr>
        <sz val="9"/>
        <color rgb="FF000000"/>
        <rFont val="宋体"/>
        <charset val="134"/>
      </rPr>
      <t>元/次)</t>
    </r>
  </si>
  <si>
    <t>合计金额</t>
  </si>
  <si>
    <t>盘扣脚手架赔偿费用表</t>
  </si>
  <si>
    <t>损坏类别</t>
  </si>
  <si>
    <t>单位</t>
  </si>
  <si>
    <t>赔偿标准(元)</t>
  </si>
  <si>
    <t>盘扣立杆（基座）连接盘变形</t>
  </si>
  <si>
    <t>个</t>
  </si>
  <si>
    <t>包装架有物报废</t>
  </si>
  <si>
    <t>盘扣立杆（基座）端口变形</t>
  </si>
  <si>
    <t>包装架丢失赔偿</t>
  </si>
  <si>
    <t>盘扣弯曲</t>
  </si>
  <si>
    <t>根</t>
  </si>
  <si>
    <t>盘扣顶、底托有物报废</t>
  </si>
  <si>
    <t>盘扣管内堵塞</t>
  </si>
  <si>
    <t>米</t>
  </si>
  <si>
    <t>盘扣顶、底托丢失赔偿</t>
  </si>
  <si>
    <t>盘扣横杆嵌板丢失</t>
  </si>
  <si>
    <t>表面严重砂浆、涂油漆</t>
  </si>
  <si>
    <t>顶托底座变形损坏</t>
  </si>
  <si>
    <t>盘扣有物报废</t>
  </si>
  <si>
    <t>顶托螺母丢失损坏</t>
  </si>
  <si>
    <t>盘扣丢失赔偿</t>
  </si>
  <si>
    <t>挂梯损坏</t>
  </si>
  <si>
    <t>挂梯丢失赔偿</t>
  </si>
  <si>
    <t>踢脚板损坏</t>
  </si>
  <si>
    <t>踢脚板丢失赔偿</t>
  </si>
  <si>
    <t>钢踏板损坏</t>
  </si>
  <si>
    <t>钢踏板丢失赔偿</t>
  </si>
  <si>
    <t>普通钢管脚手架租赁报价表(索普新材料80万吨硫酸迁建及配套工程总承包(EPC)项目硫酸主装置区)</t>
  </si>
  <si>
    <t>计算规格（长度：m/根）</t>
  </si>
  <si>
    <t>报价钢管（扣件）实际规格
（长度：m/根）</t>
  </si>
  <si>
    <t>含税租赁单价
（元/米（个）/天）</t>
  </si>
  <si>
    <t>钢管</t>
  </si>
  <si>
    <r>
      <rPr>
        <sz val="10"/>
        <color theme="1"/>
        <rFont val="宋体"/>
        <charset val="134"/>
      </rPr>
      <t>租赁单价为（</t>
    </r>
    <r>
      <rPr>
        <u/>
        <sz val="10"/>
        <color theme="1"/>
        <rFont val="宋体"/>
        <charset val="134"/>
      </rPr>
      <t xml:space="preserve">      </t>
    </r>
    <r>
      <rPr>
        <sz val="10"/>
        <color theme="1"/>
        <rFont val="宋体"/>
        <charset val="134"/>
      </rPr>
      <t xml:space="preserve">元/米/天）
含税租赁总价=报价钢管实际规格X暂估使用量X暂估租赁时间X含税租赁单价
实际结算价=报价钢管实际规格X实际使用量X实际租赁时间X含税租赁单价
</t>
    </r>
  </si>
  <si>
    <t>直角扣件</t>
  </si>
  <si>
    <t>KZФ48A</t>
  </si>
  <si>
    <r>
      <rPr>
        <sz val="10"/>
        <color theme="1"/>
        <rFont val="宋体"/>
        <charset val="134"/>
      </rPr>
      <t>租赁单价为（</t>
    </r>
    <r>
      <rPr>
        <u/>
        <sz val="10"/>
        <color theme="1"/>
        <rFont val="宋体"/>
        <charset val="134"/>
      </rPr>
      <t xml:space="preserve">      </t>
    </r>
    <r>
      <rPr>
        <sz val="10"/>
        <color theme="1"/>
        <rFont val="宋体"/>
        <charset val="134"/>
      </rPr>
      <t>元/个/天）
含税租赁总价=暂估使用量X暂估租赁时间X含税租赁单价
实际结算价=实际使用量X实际租赁时间X含税租赁单价</t>
    </r>
  </si>
  <si>
    <t>对接扣件</t>
  </si>
  <si>
    <r>
      <rPr>
        <sz val="10"/>
        <color rgb="FF333333"/>
        <rFont val="宋体"/>
        <charset val="134"/>
      </rPr>
      <t>旋转扣件</t>
    </r>
    <r>
      <rPr>
        <sz val="10"/>
        <color rgb="FF333333"/>
        <rFont val="等线"/>
        <charset val="134"/>
      </rPr>
      <t>‌</t>
    </r>
  </si>
  <si>
    <t>KUФ48A</t>
  </si>
  <si>
    <t>暂估使用量 ：20车次</t>
  </si>
  <si>
    <r>
      <rPr>
        <sz val="10"/>
        <color theme="1"/>
        <rFont val="宋体"/>
        <charset val="134"/>
      </rPr>
      <t>单车次费用（</t>
    </r>
    <r>
      <rPr>
        <u/>
        <sz val="10"/>
        <color theme="1"/>
        <rFont val="宋体"/>
        <charset val="134"/>
      </rPr>
      <t xml:space="preserve">        </t>
    </r>
    <r>
      <rPr>
        <sz val="10"/>
        <color theme="1"/>
        <rFont val="宋体"/>
        <charset val="134"/>
      </rPr>
      <t>元/车次）</t>
    </r>
  </si>
  <si>
    <t>总报价</t>
  </si>
  <si>
    <t>普通钢管脚手架赔偿费用表</t>
  </si>
  <si>
    <t>赔偿标准(元/米)</t>
  </si>
  <si>
    <t>赔偿标准(元/个)</t>
  </si>
  <si>
    <t>钢管弯曲</t>
  </si>
  <si>
    <t>扣件少螺丝</t>
  </si>
  <si>
    <t>钢管丢失</t>
  </si>
  <si>
    <t>扣件损坏/丢失</t>
  </si>
  <si>
    <t>扣件损坏不回收</t>
  </si>
  <si>
    <r>
      <t>备注：
1、以上报价都为含专项增值税报价，注明专项增值税税率</t>
    </r>
    <r>
      <rPr>
        <u/>
        <sz val="12"/>
        <rFont val="宋体"/>
        <charset val="134"/>
      </rPr>
      <t xml:space="preserve">     </t>
    </r>
    <r>
      <rPr>
        <sz val="12"/>
        <rFont val="宋体"/>
        <charset val="134"/>
      </rPr>
      <t>%（增值税普票按0%计）；按项目暂估使用数填报含税租赁总价，总报价（两项合计金额相加）作为评审报价；赔偿费因占比例较小，未暂估数量，报价只需报单价，实际发生时按实结算，但赔偿标准不得高于构配件的实际价值，如超出报价评审时采购人有权要求报价单位按市场价格进行调整。
2、含税租赁单价，包含租赁材料、盘扣架的上力、下力费，包含租赁材料、顶托、盘扣架的清洗上油费用。
3、钢管质量要求：满足《建筑施工承插型盘扣式钢管脚手架安全技术标准》JGJ/T231-2021、《承插型盘扣式钢管支架构件》JGT503-2016相关规定，钢管表面应平直光滑,不应有裂缝、结疤、分层、错位、硬弯、毛刺、压痕和深的划道；扣件质量要求:材质符合GB9440规定,机械性能符合《钢管脚手架扣件》标准GB15831-2023。直接扣件重量不小于1.25公斤,十字扣件重量不小于1.1公斤,转向扣件重量不小于1.15公斤。应无裂纹,各部位不应有缩松,表面应进行防锈处理,螺栓不得出现滑丝。
4、报价表中盘扣种类规格为力学验算后的安全经济值，如报价的托座、水平杆、立杆、竖向斜杆与我公司要求规格不一致，报价函中对采购文件的偏离项需注明，报价时注明规格、尺寸型号，按报价理论重量进行计算。
5、盘扣脚手架应符合GB9440、GB15831-2023、JGJ/T231-2021、JGT503-2016等相关标准，符合我公司建设工程施工需要。需提供盘扣脚手架生产厂家出厂质量合格证书、已使用年限证明等资料。
6、本项目为报建项目，所有材料需要送镇江新区检测中心进行检测，检测结果不合格，不允许使用，同时我公司将对服务单位进行相应的费用索赔。租赁合同签订后由出租方现场取样送检,采购人与监理见证，检验合格后方可使用。
7、合同签订后根据中选价格，从送达采购人第二天到归还出租方仓库验收之日止，双方经办人在发、收单上签字的实际数量和实际天数计算租金；运输费、赔偿费按中选价格，以实际发生收取。出租方凭采购人签字生效的收发货单汇总送采购人造价管理部门确认后开票结算。采购人在收到发票后一个月内付款，以银行承兑汇票（六个月内）支付。</t>
    </r>
  </si>
  <si>
    <t>租赁材料满足建筑施工承插型盘扣式钢管脚手架安全技术标准JGJ/T231-2021，JGT503-2016关于使用安全、质量尺寸偏差要求</t>
  </si>
  <si>
    <r>
      <rPr>
        <sz val="14"/>
        <color rgb="FF000000"/>
        <rFont val="宋体"/>
        <charset val="134"/>
      </rPr>
      <t>报价单位其他说明事项：</t>
    </r>
    <r>
      <rPr>
        <u/>
        <sz val="14"/>
        <color rgb="FF000000"/>
        <rFont val="宋体"/>
        <charset val="134"/>
      </rPr>
      <t xml:space="preserve">                                                             </t>
    </r>
    <r>
      <rPr>
        <sz val="14"/>
        <color rgb="FF000000"/>
        <rFont val="宋体"/>
        <charset val="134"/>
      </rPr>
      <t xml:space="preserve">                                                                                 </t>
    </r>
  </si>
  <si>
    <t>法定代表人或授权代表（签字）：                       联系电话：</t>
  </si>
  <si>
    <t>报价单位（盖章）：                                  报价日期：</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</si>
</sst>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0_ "/>
    <numFmt numFmtId="178" formatCode="0.00_ "/>
  </numFmts>
  <fonts count="37">
    <font>
      <sz val="11"/>
      <color theme="1"/>
      <name val="等线"/>
      <charset val="134"/>
      <scheme val="minor"/>
    </font>
    <font>
      <sz val="18"/>
      <color theme="1"/>
      <name val="等线"/>
      <charset val="134"/>
      <scheme val="minor"/>
    </font>
    <font>
      <sz val="10"/>
      <color rgb="FF000000"/>
      <name val="宋体"/>
      <charset val="134"/>
    </font>
    <font>
      <sz val="10"/>
      <color theme="1"/>
      <name val="宋体"/>
      <charset val="134"/>
    </font>
    <font>
      <sz val="10"/>
      <name val="宋体"/>
      <charset val="134"/>
    </font>
    <font>
      <sz val="10"/>
      <color rgb="FFFF0000"/>
      <name val="宋体"/>
      <charset val="134"/>
    </font>
    <font>
      <sz val="9"/>
      <color rgb="FF000000"/>
      <name val="宋体"/>
      <charset val="134"/>
    </font>
    <font>
      <sz val="16"/>
      <color theme="1"/>
      <name val="等线"/>
      <charset val="134"/>
      <scheme val="minor"/>
    </font>
    <font>
      <sz val="10"/>
      <color rgb="FF333333"/>
      <name val="宋体"/>
      <charset val="134"/>
    </font>
    <font>
      <sz val="12"/>
      <name val="宋体"/>
      <charset val="134"/>
    </font>
    <font>
      <i/>
      <sz val="16"/>
      <color theme="1"/>
      <name val="等线"/>
      <charset val="134"/>
      <scheme val="minor"/>
    </font>
    <font>
      <sz val="14"/>
      <color rgb="FF000000"/>
      <name val="宋体"/>
      <charset val="134"/>
    </font>
    <font>
      <sz val="14"/>
      <color rgb="FF000000"/>
      <name val="宋体"/>
      <charset val="0"/>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color rgb="FF333333"/>
      <name val="等线"/>
      <charset val="134"/>
    </font>
    <font>
      <u/>
      <sz val="10"/>
      <color theme="1"/>
      <name val="宋体"/>
      <charset val="134"/>
    </font>
    <font>
      <u/>
      <sz val="12"/>
      <name val="宋体"/>
      <charset val="134"/>
    </font>
    <font>
      <u/>
      <sz val="14"/>
      <color rgb="FF000000"/>
      <name val="宋体"/>
      <charset val="134"/>
    </font>
    <font>
      <u/>
      <sz val="9"/>
      <color rgb="FF000000"/>
      <name val="宋体"/>
      <charset val="134"/>
    </font>
  </fonts>
  <fills count="33">
    <fill>
      <patternFill patternType="none"/>
    </fill>
    <fill>
      <patternFill patternType="gray125"/>
    </fill>
    <fill>
      <patternFill patternType="solid">
        <fgColor theme="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3" borderId="4"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21" fillId="4" borderId="7" applyNumberFormat="0" applyAlignment="0" applyProtection="0">
      <alignment vertical="center"/>
    </xf>
    <xf numFmtId="0" fontId="22" fillId="5" borderId="8" applyNumberFormat="0" applyAlignment="0" applyProtection="0">
      <alignment vertical="center"/>
    </xf>
    <xf numFmtId="0" fontId="23" fillId="5" borderId="7" applyNumberFormat="0" applyAlignment="0" applyProtection="0">
      <alignment vertical="center"/>
    </xf>
    <xf numFmtId="0" fontId="24" fillId="6" borderId="9" applyNumberFormat="0" applyAlignment="0" applyProtection="0">
      <alignment vertical="center"/>
    </xf>
    <xf numFmtId="0" fontId="25" fillId="0" borderId="10" applyNumberFormat="0" applyFill="0" applyAlignment="0" applyProtection="0">
      <alignment vertical="center"/>
    </xf>
    <xf numFmtId="0" fontId="26" fillId="0" borderId="11" applyNumberFormat="0" applyFill="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1" fillId="12" borderId="0" applyNumberFormat="0" applyBorder="0" applyAlignment="0" applyProtection="0">
      <alignment vertical="center"/>
    </xf>
    <xf numFmtId="0" fontId="30" fillId="13" borderId="0" applyNumberFormat="0" applyBorder="0" applyAlignment="0" applyProtection="0">
      <alignment vertical="center"/>
    </xf>
    <xf numFmtId="0" fontId="30" fillId="14" borderId="0" applyNumberFormat="0" applyBorder="0" applyAlignment="0" applyProtection="0">
      <alignment vertical="center"/>
    </xf>
    <xf numFmtId="0" fontId="31" fillId="15" borderId="0" applyNumberFormat="0" applyBorder="0" applyAlignment="0" applyProtection="0">
      <alignment vertical="center"/>
    </xf>
    <xf numFmtId="0" fontId="31" fillId="16" borderId="0" applyNumberFormat="0" applyBorder="0" applyAlignment="0" applyProtection="0">
      <alignment vertical="center"/>
    </xf>
    <xf numFmtId="0" fontId="30" fillId="17" borderId="0" applyNumberFormat="0" applyBorder="0" applyAlignment="0" applyProtection="0">
      <alignment vertical="center"/>
    </xf>
    <xf numFmtId="0" fontId="30" fillId="2"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cellStyleXfs>
  <cellXfs count="49">
    <xf numFmtId="0" fontId="0" fillId="0" borderId="0" xfId="0"/>
    <xf numFmtId="0" fontId="0" fillId="0" borderId="0" xfId="0" applyAlignment="1">
      <alignment vertical="center"/>
    </xf>
    <xf numFmtId="0" fontId="0" fillId="0" borderId="0" xfId="0" applyAlignment="1">
      <alignment horizontal="left"/>
    </xf>
    <xf numFmtId="0" fontId="1" fillId="0" borderId="0"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2"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3" fillId="0" borderId="1" xfId="0" applyFont="1" applyBorder="1" applyAlignment="1">
      <alignment horizontal="center" vertical="center"/>
    </xf>
    <xf numFmtId="176" fontId="2"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7" fillId="0" borderId="1" xfId="0" applyFont="1" applyBorder="1" applyAlignment="1">
      <alignment horizontal="center" vertical="center"/>
    </xf>
    <xf numFmtId="0" fontId="3" fillId="0" borderId="1" xfId="0" applyFont="1" applyFill="1" applyBorder="1" applyAlignment="1">
      <alignment horizontal="center" vertical="center" wrapText="1"/>
    </xf>
    <xf numFmtId="0" fontId="3" fillId="0" borderId="0" xfId="0" applyFont="1" applyAlignment="1">
      <alignment horizontal="center" vertical="center"/>
    </xf>
    <xf numFmtId="0" fontId="7" fillId="0" borderId="0" xfId="0" applyFont="1" applyBorder="1" applyAlignment="1">
      <alignment horizontal="center" vertical="center"/>
    </xf>
    <xf numFmtId="176" fontId="3"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0" fontId="3"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Border="1" applyAlignment="1">
      <alignment horizontal="center" vertical="center" wrapText="1"/>
    </xf>
    <xf numFmtId="176" fontId="2" fillId="0" borderId="0" xfId="0" applyNumberFormat="1" applyFont="1" applyFill="1" applyBorder="1" applyAlignment="1">
      <alignment horizontal="center" vertical="center" wrapText="1"/>
    </xf>
    <xf numFmtId="176" fontId="3" fillId="0" borderId="0" xfId="0" applyNumberFormat="1" applyFont="1" applyFill="1" applyBorder="1" applyAlignment="1">
      <alignment horizontal="center" vertical="center"/>
    </xf>
    <xf numFmtId="0" fontId="1" fillId="0" borderId="0" xfId="0" applyFont="1" applyBorder="1" applyAlignment="1">
      <alignment horizontal="left" vertical="center"/>
    </xf>
    <xf numFmtId="177" fontId="2" fillId="0" borderId="1" xfId="0" applyNumberFormat="1"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178" fontId="3" fillId="0" borderId="1"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177" fontId="3" fillId="0" borderId="1" xfId="0" applyNumberFormat="1" applyFont="1" applyFill="1" applyBorder="1" applyAlignment="1">
      <alignment horizontal="center" vertical="center"/>
    </xf>
    <xf numFmtId="178" fontId="4" fillId="0" borderId="1" xfId="0" applyNumberFormat="1" applyFont="1" applyFill="1" applyBorder="1" applyAlignment="1">
      <alignment horizontal="center" vertical="center"/>
    </xf>
    <xf numFmtId="176" fontId="6" fillId="0" borderId="1" xfId="0" applyNumberFormat="1" applyFont="1" applyFill="1" applyBorder="1" applyAlignment="1">
      <alignment horizontal="center" vertical="center" wrapText="1"/>
    </xf>
    <xf numFmtId="0" fontId="7" fillId="0" borderId="1" xfId="0" applyFont="1" applyBorder="1" applyAlignment="1">
      <alignment horizontal="left" vertical="center"/>
    </xf>
    <xf numFmtId="0" fontId="3" fillId="0" borderId="1" xfId="0" applyFont="1" applyFill="1" applyBorder="1" applyAlignment="1">
      <alignment horizontal="left" vertical="center"/>
    </xf>
    <xf numFmtId="0" fontId="7" fillId="0" borderId="0" xfId="0" applyFont="1" applyBorder="1" applyAlignment="1">
      <alignment horizontal="left" vertical="center"/>
    </xf>
    <xf numFmtId="177" fontId="2" fillId="0" borderId="2" xfId="0" applyNumberFormat="1" applyFont="1" applyFill="1" applyBorder="1" applyAlignment="1">
      <alignment horizontal="center" vertical="center" wrapText="1"/>
    </xf>
    <xf numFmtId="177" fontId="2" fillId="0" borderId="3" xfId="0"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0" xfId="0" applyFont="1" applyFill="1" applyBorder="1" applyAlignment="1">
      <alignment horizontal="left" vertical="center" wrapText="1"/>
    </xf>
    <xf numFmtId="0" fontId="9" fillId="0" borderId="1" xfId="0" applyFont="1" applyBorder="1" applyAlignment="1">
      <alignment horizontal="left" vertical="center" wrapText="1"/>
    </xf>
    <xf numFmtId="0" fontId="10" fillId="2" borderId="1" xfId="0" applyFont="1" applyFill="1" applyBorder="1" applyAlignment="1">
      <alignment horizontal="center" vertical="center"/>
    </xf>
    <xf numFmtId="0" fontId="11" fillId="0" borderId="0" xfId="0" applyFont="1" applyFill="1" applyAlignment="1">
      <alignment horizontal="left" vertical="center"/>
    </xf>
    <xf numFmtId="0" fontId="12" fillId="0" borderId="0" xfId="0" applyFont="1" applyFill="1" applyAlignment="1">
      <alignment horizontal="left"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10" fillId="2" borderId="1" xfId="0" applyFont="1" applyFill="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7620</xdr:colOff>
      <xdr:row>70</xdr:row>
      <xdr:rowOff>76200</xdr:rowOff>
    </xdr:from>
    <xdr:to>
      <xdr:col>6</xdr:col>
      <xdr:colOff>302260</xdr:colOff>
      <xdr:row>83</xdr:row>
      <xdr:rowOff>121920</xdr:rowOff>
    </xdr:to>
    <xdr:pic>
      <xdr:nvPicPr>
        <xdr:cNvPr id="3" name="图片 2"/>
        <xdr:cNvPicPr>
          <a:picLocks noChangeAspect="1"/>
        </xdr:cNvPicPr>
      </xdr:nvPicPr>
      <xdr:blipFill>
        <a:blip r:embed="rId1"/>
        <a:stretch>
          <a:fillRect/>
        </a:stretch>
      </xdr:blipFill>
      <xdr:spPr>
        <a:xfrm>
          <a:off x="7620" y="21250275"/>
          <a:ext cx="6730365" cy="2398395"/>
        </a:xfrm>
        <a:prstGeom prst="rect">
          <a:avLst/>
        </a:prstGeom>
        <a:noFill/>
        <a:ln w="9525">
          <a:noFill/>
        </a:ln>
      </xdr:spPr>
    </xdr:pic>
    <xdr:clientData/>
  </xdr:twoCellAnchor>
  <xdr:twoCellAnchor editAs="oneCell">
    <xdr:from>
      <xdr:col>6</xdr:col>
      <xdr:colOff>495300</xdr:colOff>
      <xdr:row>70</xdr:row>
      <xdr:rowOff>160020</xdr:rowOff>
    </xdr:from>
    <xdr:to>
      <xdr:col>13</xdr:col>
      <xdr:colOff>1133475</xdr:colOff>
      <xdr:row>83</xdr:row>
      <xdr:rowOff>88900</xdr:rowOff>
    </xdr:to>
    <xdr:pic>
      <xdr:nvPicPr>
        <xdr:cNvPr id="2" name="图片 1"/>
        <xdr:cNvPicPr>
          <a:picLocks noChangeAspect="1"/>
        </xdr:cNvPicPr>
      </xdr:nvPicPr>
      <xdr:blipFill>
        <a:blip r:embed="rId2"/>
        <a:stretch>
          <a:fillRect/>
        </a:stretch>
      </xdr:blipFill>
      <xdr:spPr>
        <a:xfrm>
          <a:off x="6931025" y="21334095"/>
          <a:ext cx="6635115" cy="2281555"/>
        </a:xfrm>
        <a:prstGeom prst="rect">
          <a:avLst/>
        </a:prstGeom>
        <a:noFill/>
        <a:ln w="9525">
          <a:noFill/>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87"/>
  <sheetViews>
    <sheetView tabSelected="1" topLeftCell="A35" workbookViewId="0">
      <selection activeCell="A68" sqref="A68:N69"/>
    </sheetView>
  </sheetViews>
  <sheetFormatPr defaultColWidth="8.89166666666667" defaultRowHeight="14.25"/>
  <cols>
    <col min="1" max="1" width="5.01666666666667" customWidth="1"/>
    <col min="2" max="2" width="9.66666666666667" customWidth="1"/>
    <col min="3" max="3" width="22.775" customWidth="1"/>
    <col min="4" max="4" width="16.775" customWidth="1"/>
    <col min="5" max="5" width="15" customWidth="1"/>
    <col min="6" max="6" width="15.225" customWidth="1"/>
    <col min="7" max="7" width="10.4416666666667" customWidth="1"/>
    <col min="8" max="8" width="10.3333333333333" customWidth="1"/>
    <col min="9" max="9" width="10.6666666666667" customWidth="1"/>
    <col min="10" max="10" width="11.5583333333333" customWidth="1"/>
    <col min="11" max="11" width="11.775" customWidth="1"/>
    <col min="12" max="12" width="12.3333333333333" customWidth="1"/>
    <col min="13" max="13" width="11.5916666666667" customWidth="1"/>
    <col min="14" max="14" width="29.6333333333333" style="2" customWidth="1"/>
    <col min="15" max="15" width="10.3333333333333" customWidth="1"/>
  </cols>
  <sheetData>
    <row r="1" ht="37" customHeight="1" spans="1:14">
      <c r="A1" s="3" t="s">
        <v>0</v>
      </c>
      <c r="B1" s="3"/>
      <c r="C1" s="3"/>
      <c r="D1" s="3"/>
      <c r="E1" s="3"/>
      <c r="F1" s="3"/>
      <c r="G1" s="3"/>
      <c r="H1" s="3"/>
      <c r="I1" s="3"/>
      <c r="J1" s="3"/>
      <c r="K1" s="3"/>
      <c r="L1" s="3"/>
      <c r="M1" s="3"/>
      <c r="N1" s="26"/>
    </row>
    <row r="2" ht="27" customHeight="1" spans="1:14">
      <c r="A2" s="4" t="s">
        <v>1</v>
      </c>
      <c r="B2" s="4" t="s">
        <v>2</v>
      </c>
      <c r="C2" s="4" t="s">
        <v>3</v>
      </c>
      <c r="D2" s="4" t="s">
        <v>4</v>
      </c>
      <c r="E2" s="4" t="s">
        <v>5</v>
      </c>
      <c r="F2" s="4" t="s">
        <v>6</v>
      </c>
      <c r="G2" s="4" t="s">
        <v>7</v>
      </c>
      <c r="H2" s="5" t="s">
        <v>8</v>
      </c>
      <c r="I2" s="11" t="s">
        <v>9</v>
      </c>
      <c r="J2" s="11" t="s">
        <v>10</v>
      </c>
      <c r="K2" s="5" t="s">
        <v>11</v>
      </c>
      <c r="L2" s="27" t="s">
        <v>12</v>
      </c>
      <c r="M2" s="28" t="s">
        <v>13</v>
      </c>
      <c r="N2" s="10" t="s">
        <v>14</v>
      </c>
    </row>
    <row r="3" ht="17" customHeight="1" spans="1:14">
      <c r="A3" s="6">
        <v>1</v>
      </c>
      <c r="B3" s="6" t="s">
        <v>15</v>
      </c>
      <c r="C3" s="7" t="s">
        <v>16</v>
      </c>
      <c r="D3" s="6"/>
      <c r="E3" s="6" t="s">
        <v>17</v>
      </c>
      <c r="F3" s="6"/>
      <c r="G3" s="7" t="s">
        <v>18</v>
      </c>
      <c r="H3" s="6">
        <v>1000</v>
      </c>
      <c r="I3" s="6">
        <v>90</v>
      </c>
      <c r="J3" s="19" t="s">
        <v>19</v>
      </c>
      <c r="K3" s="6" t="s">
        <v>19</v>
      </c>
      <c r="L3" s="6"/>
      <c r="M3" s="29">
        <f t="shared" ref="M3:M10" si="0">H3*L3*I3</f>
        <v>0</v>
      </c>
      <c r="N3" s="30" t="s">
        <v>20</v>
      </c>
    </row>
    <row r="4" ht="17" customHeight="1" spans="1:14">
      <c r="A4" s="6">
        <v>2</v>
      </c>
      <c r="B4" s="6" t="s">
        <v>21</v>
      </c>
      <c r="C4" s="7" t="s">
        <v>22</v>
      </c>
      <c r="D4" s="7"/>
      <c r="E4" s="6" t="s">
        <v>23</v>
      </c>
      <c r="F4" s="6"/>
      <c r="G4" s="7" t="s">
        <v>18</v>
      </c>
      <c r="H4" s="6">
        <v>500</v>
      </c>
      <c r="I4" s="6">
        <v>90</v>
      </c>
      <c r="J4" s="19" t="s">
        <v>19</v>
      </c>
      <c r="K4" s="6" t="s">
        <v>19</v>
      </c>
      <c r="L4" s="31"/>
      <c r="M4" s="29">
        <f t="shared" si="0"/>
        <v>0</v>
      </c>
      <c r="N4" s="30"/>
    </row>
    <row r="5" ht="17" customHeight="1" spans="1:14">
      <c r="A5" s="6">
        <v>3</v>
      </c>
      <c r="B5" s="6" t="s">
        <v>24</v>
      </c>
      <c r="C5" s="7" t="s">
        <v>25</v>
      </c>
      <c r="D5" s="7"/>
      <c r="E5" s="6" t="s">
        <v>19</v>
      </c>
      <c r="F5" s="6"/>
      <c r="G5" s="7"/>
      <c r="H5" s="6">
        <v>30</v>
      </c>
      <c r="I5" s="6">
        <v>90</v>
      </c>
      <c r="J5" s="19" t="s">
        <v>19</v>
      </c>
      <c r="K5" s="6" t="s">
        <v>19</v>
      </c>
      <c r="L5" s="31"/>
      <c r="M5" s="29">
        <f t="shared" si="0"/>
        <v>0</v>
      </c>
      <c r="N5" s="30"/>
    </row>
    <row r="6" ht="17" customHeight="1" spans="1:14">
      <c r="A6" s="6">
        <v>4</v>
      </c>
      <c r="B6" s="6" t="s">
        <v>26</v>
      </c>
      <c r="C6" s="8" t="s">
        <v>27</v>
      </c>
      <c r="D6" s="7"/>
      <c r="E6" s="6" t="s">
        <v>19</v>
      </c>
      <c r="F6" s="6"/>
      <c r="G6" s="7"/>
      <c r="H6" s="6">
        <v>300</v>
      </c>
      <c r="I6" s="6">
        <v>90</v>
      </c>
      <c r="J6" s="19" t="s">
        <v>19</v>
      </c>
      <c r="K6" s="6" t="s">
        <v>19</v>
      </c>
      <c r="L6" s="31"/>
      <c r="M6" s="29">
        <f t="shared" si="0"/>
        <v>0</v>
      </c>
      <c r="N6" s="30"/>
    </row>
    <row r="7" ht="17" customHeight="1" spans="1:14">
      <c r="A7" s="6">
        <v>5</v>
      </c>
      <c r="B7" s="6" t="s">
        <v>26</v>
      </c>
      <c r="C7" s="8" t="s">
        <v>28</v>
      </c>
      <c r="D7" s="9"/>
      <c r="E7" s="6" t="s">
        <v>19</v>
      </c>
      <c r="F7" s="6"/>
      <c r="G7" s="7"/>
      <c r="H7" s="6">
        <v>500</v>
      </c>
      <c r="I7" s="6">
        <v>90</v>
      </c>
      <c r="J7" s="19" t="s">
        <v>19</v>
      </c>
      <c r="K7" s="6" t="s">
        <v>19</v>
      </c>
      <c r="L7" s="31"/>
      <c r="M7" s="29">
        <f t="shared" si="0"/>
        <v>0</v>
      </c>
      <c r="N7" s="30"/>
    </row>
    <row r="8" ht="17" customHeight="1" spans="1:14">
      <c r="A8" s="6">
        <v>6</v>
      </c>
      <c r="B8" s="6" t="s">
        <v>26</v>
      </c>
      <c r="C8" s="10" t="s">
        <v>29</v>
      </c>
      <c r="D8" s="9"/>
      <c r="E8" s="6" t="s">
        <v>19</v>
      </c>
      <c r="F8" s="6"/>
      <c r="G8" s="7"/>
      <c r="H8" s="6">
        <v>1000</v>
      </c>
      <c r="I8" s="6">
        <v>90</v>
      </c>
      <c r="J8" s="19" t="s">
        <v>19</v>
      </c>
      <c r="K8" s="6" t="s">
        <v>19</v>
      </c>
      <c r="L8" s="31"/>
      <c r="M8" s="29">
        <f t="shared" si="0"/>
        <v>0</v>
      </c>
      <c r="N8" s="30"/>
    </row>
    <row r="9" ht="17" customHeight="1" spans="1:14">
      <c r="A9" s="6">
        <v>7</v>
      </c>
      <c r="B9" s="6" t="s">
        <v>26</v>
      </c>
      <c r="C9" s="7" t="s">
        <v>30</v>
      </c>
      <c r="D9" s="7"/>
      <c r="E9" s="6" t="s">
        <v>19</v>
      </c>
      <c r="F9" s="6"/>
      <c r="G9" s="7"/>
      <c r="H9" s="6">
        <v>1000</v>
      </c>
      <c r="I9" s="6">
        <v>90</v>
      </c>
      <c r="J9" s="19" t="s">
        <v>19</v>
      </c>
      <c r="K9" s="6" t="s">
        <v>19</v>
      </c>
      <c r="L9" s="31"/>
      <c r="M9" s="29">
        <f t="shared" si="0"/>
        <v>0</v>
      </c>
      <c r="N9" s="30"/>
    </row>
    <row r="10" ht="17" customHeight="1" spans="1:14">
      <c r="A10" s="6">
        <v>8</v>
      </c>
      <c r="B10" s="6" t="s">
        <v>31</v>
      </c>
      <c r="C10" s="6" t="s">
        <v>19</v>
      </c>
      <c r="D10" s="7"/>
      <c r="E10" s="6" t="s">
        <v>19</v>
      </c>
      <c r="F10" s="6"/>
      <c r="G10" s="7" t="s">
        <v>18</v>
      </c>
      <c r="H10" s="6">
        <v>100</v>
      </c>
      <c r="I10" s="6">
        <v>90</v>
      </c>
      <c r="J10" s="29" t="s">
        <v>19</v>
      </c>
      <c r="K10" s="6" t="s">
        <v>19</v>
      </c>
      <c r="L10" s="31"/>
      <c r="M10" s="29">
        <f t="shared" si="0"/>
        <v>0</v>
      </c>
      <c r="N10" s="30"/>
    </row>
    <row r="11" ht="17" customHeight="1" spans="1:14">
      <c r="A11" s="6">
        <v>9</v>
      </c>
      <c r="B11" s="6" t="s">
        <v>32</v>
      </c>
      <c r="C11" s="7" t="s">
        <v>33</v>
      </c>
      <c r="D11" s="7"/>
      <c r="E11" s="6" t="s">
        <v>34</v>
      </c>
      <c r="F11" s="6"/>
      <c r="G11" s="7" t="s">
        <v>18</v>
      </c>
      <c r="H11" s="6">
        <v>1000</v>
      </c>
      <c r="I11" s="6">
        <v>90</v>
      </c>
      <c r="J11" s="29">
        <v>2.3</v>
      </c>
      <c r="K11" s="6"/>
      <c r="L11" s="31"/>
      <c r="M11" s="32">
        <f>H11*K11*L11*I11/1000</f>
        <v>0</v>
      </c>
      <c r="N11" s="30" t="s">
        <v>35</v>
      </c>
    </row>
    <row r="12" ht="17" customHeight="1" spans="1:14">
      <c r="A12" s="6">
        <v>10</v>
      </c>
      <c r="B12" s="6"/>
      <c r="C12" s="7" t="s">
        <v>36</v>
      </c>
      <c r="D12" s="7"/>
      <c r="E12" s="6" t="s">
        <v>37</v>
      </c>
      <c r="F12" s="6"/>
      <c r="G12" s="7" t="s">
        <v>18</v>
      </c>
      <c r="H12" s="6">
        <v>1000</v>
      </c>
      <c r="I12" s="6">
        <v>90</v>
      </c>
      <c r="J12" s="29">
        <v>3.2</v>
      </c>
      <c r="K12" s="6"/>
      <c r="L12" s="31"/>
      <c r="M12" s="32">
        <f t="shared" ref="M12:M29" si="1">H12*K12*L12*I12/1000</f>
        <v>0</v>
      </c>
      <c r="N12" s="30"/>
    </row>
    <row r="13" ht="17" customHeight="1" spans="1:14">
      <c r="A13" s="6">
        <v>11</v>
      </c>
      <c r="B13" s="6"/>
      <c r="C13" s="7" t="s">
        <v>38</v>
      </c>
      <c r="D13" s="7"/>
      <c r="E13" s="6" t="s">
        <v>39</v>
      </c>
      <c r="F13" s="6"/>
      <c r="G13" s="7" t="s">
        <v>18</v>
      </c>
      <c r="H13" s="6">
        <v>1000</v>
      </c>
      <c r="I13" s="6">
        <v>90</v>
      </c>
      <c r="J13" s="29">
        <v>4.1</v>
      </c>
      <c r="K13" s="6"/>
      <c r="L13" s="31"/>
      <c r="M13" s="32">
        <f t="shared" si="1"/>
        <v>0</v>
      </c>
      <c r="N13" s="30"/>
    </row>
    <row r="14" ht="17" customHeight="1" spans="1:14">
      <c r="A14" s="6">
        <v>12</v>
      </c>
      <c r="B14" s="6"/>
      <c r="C14" s="7" t="s">
        <v>40</v>
      </c>
      <c r="D14" s="7"/>
      <c r="E14" s="6" t="s">
        <v>41</v>
      </c>
      <c r="F14" s="6"/>
      <c r="G14" s="7" t="s">
        <v>18</v>
      </c>
      <c r="H14" s="6">
        <v>1000</v>
      </c>
      <c r="I14" s="6">
        <v>90</v>
      </c>
      <c r="J14" s="29">
        <v>5</v>
      </c>
      <c r="K14" s="6"/>
      <c r="L14" s="31"/>
      <c r="M14" s="32">
        <f t="shared" si="1"/>
        <v>0</v>
      </c>
      <c r="N14" s="30"/>
    </row>
    <row r="15" ht="17" customHeight="1" spans="1:14">
      <c r="A15" s="6">
        <v>13</v>
      </c>
      <c r="B15" s="6" t="s">
        <v>42</v>
      </c>
      <c r="C15" s="7" t="s">
        <v>43</v>
      </c>
      <c r="D15" s="7"/>
      <c r="E15" s="6" t="s">
        <v>19</v>
      </c>
      <c r="F15" s="6"/>
      <c r="G15" s="7" t="s">
        <v>44</v>
      </c>
      <c r="H15" s="6">
        <v>200</v>
      </c>
      <c r="I15" s="6">
        <v>45</v>
      </c>
      <c r="J15" s="29">
        <v>23.5</v>
      </c>
      <c r="K15" s="6"/>
      <c r="L15" s="31"/>
      <c r="M15" s="32">
        <f t="shared" si="1"/>
        <v>0</v>
      </c>
      <c r="N15" s="30"/>
    </row>
    <row r="16" ht="17" customHeight="1" spans="1:14">
      <c r="A16" s="6">
        <v>14</v>
      </c>
      <c r="B16" s="6"/>
      <c r="C16" s="7" t="s">
        <v>45</v>
      </c>
      <c r="D16" s="7"/>
      <c r="E16" s="6" t="s">
        <v>19</v>
      </c>
      <c r="F16" s="6"/>
      <c r="G16" s="7" t="s">
        <v>44</v>
      </c>
      <c r="H16" s="6">
        <v>100</v>
      </c>
      <c r="I16" s="6">
        <v>45</v>
      </c>
      <c r="J16" s="29">
        <v>35.2</v>
      </c>
      <c r="K16" s="6"/>
      <c r="L16" s="31"/>
      <c r="M16" s="32">
        <f t="shared" si="1"/>
        <v>0</v>
      </c>
      <c r="N16" s="30"/>
    </row>
    <row r="17" ht="17" customHeight="1" spans="1:14">
      <c r="A17" s="6">
        <v>15</v>
      </c>
      <c r="B17" s="6" t="s">
        <v>46</v>
      </c>
      <c r="C17" s="7" t="s">
        <v>47</v>
      </c>
      <c r="D17" s="7"/>
      <c r="E17" s="6" t="s">
        <v>48</v>
      </c>
      <c r="F17" s="6"/>
      <c r="G17" s="7" t="s">
        <v>44</v>
      </c>
      <c r="H17" s="6">
        <v>800</v>
      </c>
      <c r="I17" s="6">
        <v>90</v>
      </c>
      <c r="J17" s="29">
        <v>2.4</v>
      </c>
      <c r="K17" s="6"/>
      <c r="L17" s="31"/>
      <c r="M17" s="32">
        <f t="shared" si="1"/>
        <v>0</v>
      </c>
      <c r="N17" s="30"/>
    </row>
    <row r="18" ht="17" customHeight="1" spans="1:14">
      <c r="A18" s="6">
        <v>16</v>
      </c>
      <c r="B18" s="6"/>
      <c r="C18" s="7" t="s">
        <v>49</v>
      </c>
      <c r="D18" s="7"/>
      <c r="E18" s="6" t="s">
        <v>50</v>
      </c>
      <c r="F18" s="6"/>
      <c r="G18" s="7" t="s">
        <v>44</v>
      </c>
      <c r="H18" s="6">
        <v>1000</v>
      </c>
      <c r="I18" s="6">
        <v>90</v>
      </c>
      <c r="J18" s="29">
        <v>3</v>
      </c>
      <c r="K18" s="6"/>
      <c r="L18" s="31"/>
      <c r="M18" s="32">
        <f t="shared" si="1"/>
        <v>0</v>
      </c>
      <c r="N18" s="30"/>
    </row>
    <row r="19" ht="17" customHeight="1" spans="1:14">
      <c r="A19" s="6">
        <v>17</v>
      </c>
      <c r="B19" s="6"/>
      <c r="C19" s="7" t="s">
        <v>51</v>
      </c>
      <c r="D19" s="7"/>
      <c r="E19" s="6" t="s">
        <v>52</v>
      </c>
      <c r="F19" s="6"/>
      <c r="G19" s="7" t="s">
        <v>44</v>
      </c>
      <c r="H19" s="6">
        <v>1000</v>
      </c>
      <c r="I19" s="6">
        <v>90</v>
      </c>
      <c r="J19" s="29">
        <v>3.6</v>
      </c>
      <c r="K19" s="6"/>
      <c r="L19" s="31"/>
      <c r="M19" s="32">
        <f t="shared" si="1"/>
        <v>0</v>
      </c>
      <c r="N19" s="30"/>
    </row>
    <row r="20" ht="17" customHeight="1" spans="1:14">
      <c r="A20" s="6">
        <v>18</v>
      </c>
      <c r="B20" s="6" t="s">
        <v>53</v>
      </c>
      <c r="C20" s="7" t="s">
        <v>54</v>
      </c>
      <c r="D20" s="7"/>
      <c r="E20" s="6" t="s">
        <v>55</v>
      </c>
      <c r="F20" s="6"/>
      <c r="G20" s="7" t="s">
        <v>44</v>
      </c>
      <c r="H20" s="6">
        <v>500</v>
      </c>
      <c r="I20" s="6">
        <v>90</v>
      </c>
      <c r="J20" s="29">
        <v>2.95</v>
      </c>
      <c r="K20" s="6"/>
      <c r="L20" s="31"/>
      <c r="M20" s="32">
        <f t="shared" si="1"/>
        <v>0</v>
      </c>
      <c r="N20" s="30"/>
    </row>
    <row r="21" ht="17" customHeight="1" spans="1:14">
      <c r="A21" s="6">
        <v>19</v>
      </c>
      <c r="B21" s="6"/>
      <c r="C21" s="7" t="s">
        <v>56</v>
      </c>
      <c r="D21" s="7"/>
      <c r="E21" s="6" t="s">
        <v>57</v>
      </c>
      <c r="F21" s="6"/>
      <c r="G21" s="7" t="s">
        <v>44</v>
      </c>
      <c r="H21" s="6">
        <v>1300</v>
      </c>
      <c r="I21" s="6">
        <v>90</v>
      </c>
      <c r="J21" s="29">
        <v>5.3</v>
      </c>
      <c r="K21" s="6"/>
      <c r="L21" s="31"/>
      <c r="M21" s="32">
        <f t="shared" si="1"/>
        <v>0</v>
      </c>
      <c r="N21" s="30"/>
    </row>
    <row r="22" ht="17" customHeight="1" spans="1:14">
      <c r="A22" s="6">
        <v>20</v>
      </c>
      <c r="B22" s="6"/>
      <c r="C22" s="7" t="s">
        <v>58</v>
      </c>
      <c r="D22" s="7"/>
      <c r="E22" s="6" t="s">
        <v>59</v>
      </c>
      <c r="F22" s="6"/>
      <c r="G22" s="7" t="s">
        <v>44</v>
      </c>
      <c r="H22" s="6">
        <v>1000</v>
      </c>
      <c r="I22" s="6">
        <v>90</v>
      </c>
      <c r="J22" s="29">
        <v>7.64</v>
      </c>
      <c r="K22" s="6"/>
      <c r="L22" s="31"/>
      <c r="M22" s="32">
        <f t="shared" si="1"/>
        <v>0</v>
      </c>
      <c r="N22" s="30"/>
    </row>
    <row r="23" ht="17" customHeight="1" spans="1:14">
      <c r="A23" s="6">
        <v>21</v>
      </c>
      <c r="B23" s="6"/>
      <c r="C23" s="7" t="s">
        <v>60</v>
      </c>
      <c r="D23" s="7"/>
      <c r="E23" s="6" t="s">
        <v>61</v>
      </c>
      <c r="F23" s="6"/>
      <c r="G23" s="7" t="s">
        <v>44</v>
      </c>
      <c r="H23" s="6">
        <v>1000</v>
      </c>
      <c r="I23" s="6">
        <v>90</v>
      </c>
      <c r="J23" s="29">
        <v>9.9</v>
      </c>
      <c r="K23" s="6"/>
      <c r="L23" s="31"/>
      <c r="M23" s="32">
        <f t="shared" si="1"/>
        <v>0</v>
      </c>
      <c r="N23" s="30"/>
    </row>
    <row r="24" ht="17" customHeight="1" spans="1:14">
      <c r="A24" s="6">
        <v>22</v>
      </c>
      <c r="B24" s="6"/>
      <c r="C24" s="7" t="s">
        <v>62</v>
      </c>
      <c r="D24" s="7"/>
      <c r="E24" s="6" t="s">
        <v>63</v>
      </c>
      <c r="F24" s="6"/>
      <c r="G24" s="7" t="s">
        <v>44</v>
      </c>
      <c r="H24" s="6">
        <v>1000</v>
      </c>
      <c r="I24" s="6">
        <v>90</v>
      </c>
      <c r="J24" s="29">
        <v>12.3</v>
      </c>
      <c r="K24" s="6"/>
      <c r="L24" s="31"/>
      <c r="M24" s="32">
        <f t="shared" si="1"/>
        <v>0</v>
      </c>
      <c r="N24" s="30"/>
    </row>
    <row r="25" ht="17" customHeight="1" spans="1:14">
      <c r="A25" s="6">
        <v>23</v>
      </c>
      <c r="B25" s="6" t="s">
        <v>64</v>
      </c>
      <c r="C25" s="7" t="s">
        <v>65</v>
      </c>
      <c r="D25" s="7"/>
      <c r="E25" s="6" t="s">
        <v>66</v>
      </c>
      <c r="F25" s="6"/>
      <c r="G25" s="7" t="s">
        <v>67</v>
      </c>
      <c r="H25" s="6">
        <v>1000</v>
      </c>
      <c r="I25" s="6">
        <v>90</v>
      </c>
      <c r="J25" s="29">
        <v>3.92</v>
      </c>
      <c r="K25" s="6"/>
      <c r="L25" s="31"/>
      <c r="M25" s="32">
        <f t="shared" si="1"/>
        <v>0</v>
      </c>
      <c r="N25" s="30"/>
    </row>
    <row r="26" ht="17" customHeight="1" spans="1:14">
      <c r="A26" s="6">
        <v>24</v>
      </c>
      <c r="B26" s="6"/>
      <c r="C26" s="7" t="s">
        <v>68</v>
      </c>
      <c r="D26" s="7"/>
      <c r="E26" s="6" t="s">
        <v>69</v>
      </c>
      <c r="F26" s="6"/>
      <c r="G26" s="7" t="s">
        <v>67</v>
      </c>
      <c r="H26" s="6">
        <v>1000</v>
      </c>
      <c r="I26" s="6">
        <v>90</v>
      </c>
      <c r="J26" s="29">
        <v>4.1</v>
      </c>
      <c r="K26" s="6"/>
      <c r="L26" s="31"/>
      <c r="M26" s="32">
        <f t="shared" si="1"/>
        <v>0</v>
      </c>
      <c r="N26" s="30"/>
    </row>
    <row r="27" ht="17" customHeight="1" spans="1:14">
      <c r="A27" s="6">
        <v>25</v>
      </c>
      <c r="B27" s="6"/>
      <c r="C27" s="7" t="s">
        <v>70</v>
      </c>
      <c r="D27" s="7"/>
      <c r="E27" s="6" t="s">
        <v>71</v>
      </c>
      <c r="F27" s="6"/>
      <c r="G27" s="7" t="s">
        <v>67</v>
      </c>
      <c r="H27" s="6">
        <v>1000</v>
      </c>
      <c r="I27" s="6">
        <v>90</v>
      </c>
      <c r="J27" s="29">
        <v>5</v>
      </c>
      <c r="K27" s="6"/>
      <c r="L27" s="31"/>
      <c r="M27" s="32">
        <f t="shared" si="1"/>
        <v>0</v>
      </c>
      <c r="N27" s="30"/>
    </row>
    <row r="28" ht="17" customHeight="1" spans="1:14">
      <c r="A28" s="6">
        <v>26</v>
      </c>
      <c r="B28" s="6"/>
      <c r="C28" s="7" t="s">
        <v>72</v>
      </c>
      <c r="D28" s="7"/>
      <c r="E28" s="6" t="s">
        <v>73</v>
      </c>
      <c r="F28" s="6"/>
      <c r="G28" s="7" t="s">
        <v>67</v>
      </c>
      <c r="H28" s="6">
        <v>1000</v>
      </c>
      <c r="I28" s="6">
        <v>90</v>
      </c>
      <c r="J28" s="29">
        <v>4.4</v>
      </c>
      <c r="K28" s="6"/>
      <c r="L28" s="31"/>
      <c r="M28" s="32">
        <f t="shared" si="1"/>
        <v>0</v>
      </c>
      <c r="N28" s="30"/>
    </row>
    <row r="29" ht="17" customHeight="1" spans="1:14">
      <c r="A29" s="6">
        <v>27</v>
      </c>
      <c r="B29" s="6"/>
      <c r="C29" s="7" t="s">
        <v>74</v>
      </c>
      <c r="D29" s="7"/>
      <c r="E29" s="6" t="s">
        <v>75</v>
      </c>
      <c r="F29" s="6"/>
      <c r="G29" s="7" t="s">
        <v>67</v>
      </c>
      <c r="H29" s="6">
        <v>1000</v>
      </c>
      <c r="I29" s="6">
        <v>90</v>
      </c>
      <c r="J29" s="29">
        <v>5.51</v>
      </c>
      <c r="K29" s="6"/>
      <c r="L29" s="31"/>
      <c r="M29" s="32">
        <f t="shared" si="1"/>
        <v>0</v>
      </c>
      <c r="N29" s="30"/>
    </row>
    <row r="30" ht="37" customHeight="1" spans="1:14">
      <c r="A30" s="6">
        <v>28</v>
      </c>
      <c r="B30" s="6" t="s">
        <v>76</v>
      </c>
      <c r="C30" s="7" t="s">
        <v>19</v>
      </c>
      <c r="D30" s="7" t="s">
        <v>19</v>
      </c>
      <c r="E30" s="5" t="s">
        <v>77</v>
      </c>
      <c r="F30" s="5" t="s">
        <v>19</v>
      </c>
      <c r="G30" s="6" t="s">
        <v>19</v>
      </c>
      <c r="H30" s="11" t="s">
        <v>78</v>
      </c>
      <c r="I30" s="19" t="s">
        <v>19</v>
      </c>
      <c r="J30" s="19" t="s">
        <v>19</v>
      </c>
      <c r="K30" s="19" t="s">
        <v>19</v>
      </c>
      <c r="L30" s="11"/>
      <c r="M30" s="29">
        <f>15*L30</f>
        <v>0</v>
      </c>
      <c r="N30" s="30" t="s">
        <v>79</v>
      </c>
    </row>
    <row r="31" ht="37" customHeight="1" spans="1:14">
      <c r="A31" s="6">
        <v>29</v>
      </c>
      <c r="B31" s="6" t="s">
        <v>76</v>
      </c>
      <c r="C31" s="7" t="s">
        <v>19</v>
      </c>
      <c r="D31" s="7" t="s">
        <v>19</v>
      </c>
      <c r="E31" s="5" t="s">
        <v>80</v>
      </c>
      <c r="F31" s="5" t="s">
        <v>19</v>
      </c>
      <c r="G31" s="6" t="s">
        <v>19</v>
      </c>
      <c r="H31" s="11" t="s">
        <v>81</v>
      </c>
      <c r="I31" s="19" t="s">
        <v>19</v>
      </c>
      <c r="J31" s="19" t="s">
        <v>19</v>
      </c>
      <c r="K31" s="19" t="s">
        <v>19</v>
      </c>
      <c r="L31" s="11"/>
      <c r="M31" s="29">
        <f>30*L31</f>
        <v>0</v>
      </c>
      <c r="N31" s="30" t="s">
        <v>79</v>
      </c>
    </row>
    <row r="32" ht="56" customHeight="1" spans="1:14">
      <c r="A32" s="6">
        <v>30</v>
      </c>
      <c r="B32" s="6" t="s">
        <v>82</v>
      </c>
      <c r="C32" s="12" t="s">
        <v>83</v>
      </c>
      <c r="D32" s="7" t="s">
        <v>19</v>
      </c>
      <c r="E32" s="5" t="s">
        <v>84</v>
      </c>
      <c r="F32" s="5" t="s">
        <v>19</v>
      </c>
      <c r="G32" s="6" t="s">
        <v>19</v>
      </c>
      <c r="H32" s="13" t="s">
        <v>85</v>
      </c>
      <c r="I32" s="19" t="s">
        <v>19</v>
      </c>
      <c r="J32" s="19" t="s">
        <v>19</v>
      </c>
      <c r="K32" s="19" t="s">
        <v>19</v>
      </c>
      <c r="L32" s="19"/>
      <c r="M32" s="29">
        <f>L32</f>
        <v>0</v>
      </c>
      <c r="N32" s="33" t="s">
        <v>86</v>
      </c>
    </row>
    <row r="33" ht="26" customHeight="1" spans="1:14">
      <c r="A33" s="6"/>
      <c r="B33" s="6"/>
      <c r="C33" s="7"/>
      <c r="D33" s="7"/>
      <c r="E33" s="5"/>
      <c r="F33" s="5"/>
      <c r="G33" s="6"/>
      <c r="H33" s="14"/>
      <c r="I33" s="19"/>
      <c r="J33" s="19"/>
      <c r="K33" s="19"/>
      <c r="L33" s="11" t="s">
        <v>87</v>
      </c>
      <c r="M33" s="29">
        <f>SUM(M3:M32)</f>
        <v>0</v>
      </c>
      <c r="N33" s="30"/>
    </row>
    <row r="34" ht="28" customHeight="1" spans="1:14">
      <c r="A34" s="15" t="s">
        <v>88</v>
      </c>
      <c r="B34" s="15"/>
      <c r="C34" s="15"/>
      <c r="D34" s="15"/>
      <c r="E34" s="15"/>
      <c r="F34" s="15"/>
      <c r="G34" s="15"/>
      <c r="H34" s="15"/>
      <c r="I34" s="15"/>
      <c r="J34" s="15"/>
      <c r="K34" s="15"/>
      <c r="L34" s="15"/>
      <c r="M34" s="15"/>
      <c r="N34" s="34"/>
    </row>
    <row r="35" s="1" customFormat="1" ht="17" customHeight="1" spans="1:14">
      <c r="A35" s="10" t="s">
        <v>1</v>
      </c>
      <c r="B35" s="10"/>
      <c r="C35" s="7" t="s">
        <v>89</v>
      </c>
      <c r="D35" s="7"/>
      <c r="E35" s="16" t="s">
        <v>90</v>
      </c>
      <c r="F35" s="6" t="s">
        <v>91</v>
      </c>
      <c r="G35" s="6"/>
      <c r="H35" s="10" t="s">
        <v>1</v>
      </c>
      <c r="I35" s="7" t="s">
        <v>89</v>
      </c>
      <c r="J35" s="7"/>
      <c r="K35" s="7"/>
      <c r="L35" s="16" t="s">
        <v>90</v>
      </c>
      <c r="M35" s="16"/>
      <c r="N35" s="6" t="s">
        <v>91</v>
      </c>
    </row>
    <row r="36" s="1" customFormat="1" ht="17" customHeight="1" spans="1:14">
      <c r="A36" s="10">
        <v>1</v>
      </c>
      <c r="B36" s="10"/>
      <c r="C36" s="10" t="s">
        <v>92</v>
      </c>
      <c r="D36" s="10"/>
      <c r="E36" s="16" t="s">
        <v>93</v>
      </c>
      <c r="F36" s="6"/>
      <c r="G36" s="6"/>
      <c r="H36" s="10">
        <v>11</v>
      </c>
      <c r="I36" s="7" t="s">
        <v>94</v>
      </c>
      <c r="J36" s="7"/>
      <c r="K36" s="7"/>
      <c r="L36" s="16" t="s">
        <v>93</v>
      </c>
      <c r="M36" s="16"/>
      <c r="N36" s="35"/>
    </row>
    <row r="37" s="1" customFormat="1" ht="17" customHeight="1" spans="1:14">
      <c r="A37" s="10">
        <v>2</v>
      </c>
      <c r="B37" s="10"/>
      <c r="C37" s="10" t="s">
        <v>95</v>
      </c>
      <c r="D37" s="10"/>
      <c r="E37" s="16" t="s">
        <v>93</v>
      </c>
      <c r="F37" s="6"/>
      <c r="G37" s="6"/>
      <c r="H37" s="10">
        <v>12</v>
      </c>
      <c r="I37" s="7" t="s">
        <v>96</v>
      </c>
      <c r="J37" s="7"/>
      <c r="K37" s="7"/>
      <c r="L37" s="16" t="s">
        <v>93</v>
      </c>
      <c r="M37" s="16"/>
      <c r="N37" s="35"/>
    </row>
    <row r="38" s="1" customFormat="1" ht="17" customHeight="1" spans="1:14">
      <c r="A38" s="10">
        <v>3</v>
      </c>
      <c r="B38" s="10"/>
      <c r="C38" s="10" t="s">
        <v>97</v>
      </c>
      <c r="D38" s="10"/>
      <c r="E38" s="16" t="s">
        <v>98</v>
      </c>
      <c r="F38" s="6"/>
      <c r="G38" s="6"/>
      <c r="H38" s="10">
        <v>13</v>
      </c>
      <c r="I38" s="7" t="s">
        <v>99</v>
      </c>
      <c r="J38" s="7"/>
      <c r="K38" s="7"/>
      <c r="L38" s="16" t="s">
        <v>93</v>
      </c>
      <c r="M38" s="16"/>
      <c r="N38" s="35"/>
    </row>
    <row r="39" s="1" customFormat="1" ht="17" customHeight="1" spans="1:14">
      <c r="A39" s="10">
        <v>4</v>
      </c>
      <c r="B39" s="10"/>
      <c r="C39" s="10" t="s">
        <v>100</v>
      </c>
      <c r="D39" s="10"/>
      <c r="E39" s="5" t="s">
        <v>101</v>
      </c>
      <c r="F39" s="6"/>
      <c r="G39" s="6"/>
      <c r="H39" s="10">
        <v>14</v>
      </c>
      <c r="I39" s="7" t="s">
        <v>102</v>
      </c>
      <c r="J39" s="7"/>
      <c r="K39" s="7"/>
      <c r="L39" s="16" t="s">
        <v>93</v>
      </c>
      <c r="M39" s="16"/>
      <c r="N39" s="35"/>
    </row>
    <row r="40" s="1" customFormat="1" ht="17" customHeight="1" spans="1:14">
      <c r="A40" s="10">
        <v>5</v>
      </c>
      <c r="B40" s="10"/>
      <c r="C40" s="10" t="s">
        <v>103</v>
      </c>
      <c r="D40" s="10"/>
      <c r="E40" s="5" t="s">
        <v>93</v>
      </c>
      <c r="F40" s="6"/>
      <c r="G40" s="6"/>
      <c r="H40" s="10">
        <v>15</v>
      </c>
      <c r="I40" s="7" t="s">
        <v>104</v>
      </c>
      <c r="J40" s="7"/>
      <c r="K40" s="7"/>
      <c r="L40" s="16" t="s">
        <v>101</v>
      </c>
      <c r="M40" s="16"/>
      <c r="N40" s="35"/>
    </row>
    <row r="41" s="1" customFormat="1" ht="17" customHeight="1" spans="1:14">
      <c r="A41" s="10">
        <v>6</v>
      </c>
      <c r="B41" s="10"/>
      <c r="C41" s="10" t="s">
        <v>105</v>
      </c>
      <c r="D41" s="10"/>
      <c r="E41" s="16" t="s">
        <v>93</v>
      </c>
      <c r="F41" s="6"/>
      <c r="G41" s="6"/>
      <c r="H41" s="10">
        <v>16</v>
      </c>
      <c r="I41" s="7" t="s">
        <v>106</v>
      </c>
      <c r="J41" s="7"/>
      <c r="K41" s="7"/>
      <c r="L41" s="16" t="s">
        <v>101</v>
      </c>
      <c r="M41" s="16"/>
      <c r="N41" s="35"/>
    </row>
    <row r="42" s="1" customFormat="1" ht="17" customHeight="1" spans="1:14">
      <c r="A42" s="10">
        <v>7</v>
      </c>
      <c r="B42" s="10"/>
      <c r="C42" s="10" t="s">
        <v>107</v>
      </c>
      <c r="D42" s="10"/>
      <c r="E42" s="5" t="s">
        <v>93</v>
      </c>
      <c r="F42" s="6"/>
      <c r="G42" s="6"/>
      <c r="H42" s="10">
        <v>17</v>
      </c>
      <c r="I42" s="7" t="s">
        <v>108</v>
      </c>
      <c r="J42" s="7"/>
      <c r="K42" s="7"/>
      <c r="L42" s="16" t="s">
        <v>101</v>
      </c>
      <c r="M42" s="16"/>
      <c r="N42" s="35"/>
    </row>
    <row r="43" s="1" customFormat="1" ht="17" customHeight="1" spans="1:14">
      <c r="A43" s="10">
        <v>8</v>
      </c>
      <c r="B43" s="10"/>
      <c r="C43" s="10" t="s">
        <v>109</v>
      </c>
      <c r="D43" s="10"/>
      <c r="E43" s="5" t="s">
        <v>93</v>
      </c>
      <c r="F43" s="6"/>
      <c r="G43" s="6"/>
      <c r="H43" s="10">
        <v>18</v>
      </c>
      <c r="I43" s="7" t="s">
        <v>110</v>
      </c>
      <c r="J43" s="7"/>
      <c r="K43" s="7"/>
      <c r="L43" s="16" t="s">
        <v>101</v>
      </c>
      <c r="M43" s="16"/>
      <c r="N43" s="35"/>
    </row>
    <row r="44" s="1" customFormat="1" ht="17" customHeight="1" spans="1:14">
      <c r="A44" s="10">
        <v>9</v>
      </c>
      <c r="B44" s="10"/>
      <c r="C44" s="10" t="s">
        <v>111</v>
      </c>
      <c r="D44" s="10"/>
      <c r="E44" s="5" t="s">
        <v>93</v>
      </c>
      <c r="F44" s="6"/>
      <c r="G44" s="6"/>
      <c r="H44" s="10">
        <v>19</v>
      </c>
      <c r="I44" s="7" t="s">
        <v>112</v>
      </c>
      <c r="J44" s="7"/>
      <c r="K44" s="7"/>
      <c r="L44" s="16" t="s">
        <v>101</v>
      </c>
      <c r="M44" s="16"/>
      <c r="N44" s="35"/>
    </row>
    <row r="45" s="1" customFormat="1" ht="17" customHeight="1" spans="1:14">
      <c r="A45" s="10">
        <v>10</v>
      </c>
      <c r="B45" s="10"/>
      <c r="C45" s="10" t="s">
        <v>113</v>
      </c>
      <c r="D45" s="10"/>
      <c r="E45" s="5" t="s">
        <v>93</v>
      </c>
      <c r="F45" s="6"/>
      <c r="G45" s="6"/>
      <c r="H45" s="10">
        <v>20</v>
      </c>
      <c r="I45" s="7" t="s">
        <v>114</v>
      </c>
      <c r="J45" s="7"/>
      <c r="K45" s="7"/>
      <c r="L45" s="16" t="s">
        <v>101</v>
      </c>
      <c r="M45" s="16"/>
      <c r="N45" s="35"/>
    </row>
    <row r="46" s="1" customFormat="1" ht="27" customHeight="1" spans="1:14">
      <c r="A46" s="17"/>
      <c r="B46" s="17"/>
      <c r="C46" s="17"/>
      <c r="D46" s="17"/>
      <c r="E46" s="17"/>
      <c r="F46" s="17"/>
      <c r="G46" s="17"/>
      <c r="H46" s="17"/>
      <c r="I46" s="17"/>
      <c r="J46" s="17"/>
      <c r="K46" s="17"/>
      <c r="L46" s="17"/>
      <c r="M46" s="17"/>
      <c r="N46" s="17"/>
    </row>
    <row r="47" customFormat="1" ht="26" customHeight="1" spans="1:14">
      <c r="A47" s="18" t="s">
        <v>115</v>
      </c>
      <c r="B47" s="18"/>
      <c r="C47" s="18"/>
      <c r="D47" s="18"/>
      <c r="E47" s="18"/>
      <c r="F47" s="18"/>
      <c r="G47" s="18"/>
      <c r="H47" s="18"/>
      <c r="I47" s="18"/>
      <c r="J47" s="18"/>
      <c r="K47" s="18"/>
      <c r="L47" s="18"/>
      <c r="M47" s="18"/>
      <c r="N47" s="36"/>
    </row>
    <row r="48" customFormat="1" ht="43" customHeight="1" spans="1:14">
      <c r="A48" s="4" t="s">
        <v>1</v>
      </c>
      <c r="B48" s="4" t="s">
        <v>2</v>
      </c>
      <c r="C48" s="5" t="s">
        <v>116</v>
      </c>
      <c r="D48" s="4" t="s">
        <v>117</v>
      </c>
      <c r="E48" s="4"/>
      <c r="F48" s="4" t="s">
        <v>7</v>
      </c>
      <c r="G48" s="5" t="s">
        <v>8</v>
      </c>
      <c r="H48" s="11" t="s">
        <v>9</v>
      </c>
      <c r="I48" s="27" t="s">
        <v>118</v>
      </c>
      <c r="J48" s="27"/>
      <c r="K48" s="28" t="s">
        <v>13</v>
      </c>
      <c r="L48" s="28"/>
      <c r="M48" s="10" t="s">
        <v>14</v>
      </c>
      <c r="N48" s="10"/>
    </row>
    <row r="49" customFormat="1" ht="16" customHeight="1" spans="1:14">
      <c r="A49" s="6">
        <v>1</v>
      </c>
      <c r="B49" s="6" t="s">
        <v>119</v>
      </c>
      <c r="C49" s="7">
        <v>1</v>
      </c>
      <c r="D49" s="4"/>
      <c r="E49" s="4"/>
      <c r="F49" s="7" t="s">
        <v>18</v>
      </c>
      <c r="G49" s="6">
        <v>1000</v>
      </c>
      <c r="H49" s="19">
        <v>120</v>
      </c>
      <c r="I49" s="27"/>
      <c r="J49" s="27"/>
      <c r="K49" s="28">
        <f>D49*G49*H49*I49</f>
        <v>0</v>
      </c>
      <c r="L49" s="28"/>
      <c r="M49" s="30" t="s">
        <v>120</v>
      </c>
      <c r="N49" s="30"/>
    </row>
    <row r="50" customFormat="1" ht="16" customHeight="1" spans="1:14">
      <c r="A50" s="6">
        <v>2</v>
      </c>
      <c r="B50" s="6"/>
      <c r="C50" s="7">
        <v>1.5</v>
      </c>
      <c r="D50" s="4"/>
      <c r="E50" s="4"/>
      <c r="F50" s="7" t="s">
        <v>18</v>
      </c>
      <c r="G50" s="6">
        <v>1000</v>
      </c>
      <c r="H50" s="19">
        <v>120</v>
      </c>
      <c r="I50" s="27"/>
      <c r="J50" s="27"/>
      <c r="K50" s="28">
        <f t="shared" ref="K50:K57" si="2">D50*G50*H50*I50</f>
        <v>0</v>
      </c>
      <c r="L50" s="28"/>
      <c r="M50" s="30"/>
      <c r="N50" s="30"/>
    </row>
    <row r="51" customFormat="1" ht="16" customHeight="1" spans="1:14">
      <c r="A51" s="6">
        <v>3</v>
      </c>
      <c r="B51" s="6"/>
      <c r="C51" s="7">
        <v>1.8</v>
      </c>
      <c r="D51" s="4"/>
      <c r="E51" s="4"/>
      <c r="F51" s="7" t="s">
        <v>18</v>
      </c>
      <c r="G51" s="6">
        <v>1000</v>
      </c>
      <c r="H51" s="19">
        <v>120</v>
      </c>
      <c r="I51" s="27"/>
      <c r="J51" s="27"/>
      <c r="K51" s="28">
        <f t="shared" si="2"/>
        <v>0</v>
      </c>
      <c r="L51" s="28"/>
      <c r="M51" s="30"/>
      <c r="N51" s="30"/>
    </row>
    <row r="52" customFormat="1" ht="16" customHeight="1" spans="1:14">
      <c r="A52" s="6"/>
      <c r="B52" s="6"/>
      <c r="C52" s="7">
        <v>2</v>
      </c>
      <c r="D52" s="4"/>
      <c r="E52" s="4"/>
      <c r="F52" s="7" t="s">
        <v>18</v>
      </c>
      <c r="G52" s="6">
        <v>1000</v>
      </c>
      <c r="H52" s="19">
        <v>120</v>
      </c>
      <c r="I52" s="27"/>
      <c r="J52" s="27"/>
      <c r="K52" s="28">
        <f t="shared" si="2"/>
        <v>0</v>
      </c>
      <c r="L52" s="28"/>
      <c r="M52" s="30"/>
      <c r="N52" s="30"/>
    </row>
    <row r="53" customFormat="1" ht="16" customHeight="1" spans="1:14">
      <c r="A53" s="6"/>
      <c r="B53" s="6"/>
      <c r="C53" s="7">
        <v>2.5</v>
      </c>
      <c r="D53" s="4"/>
      <c r="E53" s="4"/>
      <c r="F53" s="7" t="s">
        <v>18</v>
      </c>
      <c r="G53" s="6">
        <v>1000</v>
      </c>
      <c r="H53" s="19">
        <v>120</v>
      </c>
      <c r="I53" s="27"/>
      <c r="J53" s="27"/>
      <c r="K53" s="28">
        <f t="shared" si="2"/>
        <v>0</v>
      </c>
      <c r="L53" s="28"/>
      <c r="M53" s="30"/>
      <c r="N53" s="30"/>
    </row>
    <row r="54" customFormat="1" ht="16" customHeight="1" spans="1:14">
      <c r="A54" s="6"/>
      <c r="B54" s="6"/>
      <c r="C54" s="7">
        <v>3</v>
      </c>
      <c r="D54" s="4"/>
      <c r="E54" s="4"/>
      <c r="F54" s="7" t="s">
        <v>18</v>
      </c>
      <c r="G54" s="6">
        <v>1000</v>
      </c>
      <c r="H54" s="19">
        <v>120</v>
      </c>
      <c r="I54" s="27"/>
      <c r="J54" s="27"/>
      <c r="K54" s="28">
        <f t="shared" si="2"/>
        <v>0</v>
      </c>
      <c r="L54" s="28"/>
      <c r="M54" s="30"/>
      <c r="N54" s="30"/>
    </row>
    <row r="55" customFormat="1" ht="16" customHeight="1" spans="1:14">
      <c r="A55" s="6"/>
      <c r="B55" s="6"/>
      <c r="C55" s="7">
        <v>3.5</v>
      </c>
      <c r="D55" s="4"/>
      <c r="E55" s="4"/>
      <c r="F55" s="7" t="s">
        <v>18</v>
      </c>
      <c r="G55" s="6">
        <v>800</v>
      </c>
      <c r="H55" s="19">
        <v>120</v>
      </c>
      <c r="I55" s="27"/>
      <c r="J55" s="27"/>
      <c r="K55" s="28">
        <f t="shared" si="2"/>
        <v>0</v>
      </c>
      <c r="L55" s="28"/>
      <c r="M55" s="30"/>
      <c r="N55" s="30"/>
    </row>
    <row r="56" customFormat="1" ht="16" customHeight="1" spans="1:14">
      <c r="A56" s="6"/>
      <c r="B56" s="6"/>
      <c r="C56" s="7">
        <v>4</v>
      </c>
      <c r="D56" s="4"/>
      <c r="E56" s="4"/>
      <c r="F56" s="7" t="s">
        <v>18</v>
      </c>
      <c r="G56" s="6">
        <v>800</v>
      </c>
      <c r="H56" s="19">
        <v>120</v>
      </c>
      <c r="I56" s="27"/>
      <c r="J56" s="27"/>
      <c r="K56" s="28">
        <f t="shared" si="2"/>
        <v>0</v>
      </c>
      <c r="L56" s="28"/>
      <c r="M56" s="30"/>
      <c r="N56" s="30"/>
    </row>
    <row r="57" customFormat="1" ht="16" customHeight="1" spans="1:14">
      <c r="A57" s="6">
        <v>4</v>
      </c>
      <c r="B57" s="6"/>
      <c r="C57" s="7">
        <v>6</v>
      </c>
      <c r="D57" s="4"/>
      <c r="E57" s="4"/>
      <c r="F57" s="7" t="s">
        <v>18</v>
      </c>
      <c r="G57" s="6">
        <v>800</v>
      </c>
      <c r="H57" s="19">
        <v>120</v>
      </c>
      <c r="I57" s="27"/>
      <c r="J57" s="27"/>
      <c r="K57" s="28">
        <f t="shared" si="2"/>
        <v>0</v>
      </c>
      <c r="L57" s="28"/>
      <c r="M57" s="30"/>
      <c r="N57" s="30"/>
    </row>
    <row r="58" customFormat="1" ht="21" customHeight="1" spans="1:14">
      <c r="A58" s="6">
        <v>5</v>
      </c>
      <c r="B58" s="20" t="s">
        <v>121</v>
      </c>
      <c r="C58" s="20" t="s">
        <v>122</v>
      </c>
      <c r="D58" s="4"/>
      <c r="E58" s="4"/>
      <c r="F58" s="7" t="s">
        <v>18</v>
      </c>
      <c r="G58" s="6">
        <v>3000</v>
      </c>
      <c r="H58" s="19">
        <v>120</v>
      </c>
      <c r="I58" s="27"/>
      <c r="J58" s="27"/>
      <c r="K58" s="28">
        <f>G58*H58*I58</f>
        <v>0</v>
      </c>
      <c r="L58" s="28"/>
      <c r="M58" s="30" t="s">
        <v>123</v>
      </c>
      <c r="N58" s="30"/>
    </row>
    <row r="59" customFormat="1" ht="21" customHeight="1" spans="1:14">
      <c r="A59" s="6">
        <v>6</v>
      </c>
      <c r="B59" s="20" t="s">
        <v>124</v>
      </c>
      <c r="C59" s="20" t="s">
        <v>122</v>
      </c>
      <c r="D59" s="4"/>
      <c r="E59" s="4"/>
      <c r="F59" s="7" t="s">
        <v>18</v>
      </c>
      <c r="G59" s="6">
        <v>3000</v>
      </c>
      <c r="H59" s="19">
        <v>120</v>
      </c>
      <c r="I59" s="37"/>
      <c r="J59" s="38"/>
      <c r="K59" s="28">
        <f>G59*H59*I59</f>
        <v>0</v>
      </c>
      <c r="L59" s="28"/>
      <c r="M59" s="30"/>
      <c r="N59" s="30"/>
    </row>
    <row r="60" customFormat="1" ht="21" customHeight="1" spans="1:14">
      <c r="A60" s="6">
        <v>7</v>
      </c>
      <c r="B60" s="20" t="s">
        <v>125</v>
      </c>
      <c r="C60" s="20" t="s">
        <v>126</v>
      </c>
      <c r="D60" s="4"/>
      <c r="E60" s="4"/>
      <c r="F60" s="7" t="s">
        <v>18</v>
      </c>
      <c r="G60" s="6">
        <v>3000</v>
      </c>
      <c r="H60" s="19">
        <v>120</v>
      </c>
      <c r="I60" s="27"/>
      <c r="J60" s="27"/>
      <c r="K60" s="28">
        <f>G60*H60*I60</f>
        <v>0</v>
      </c>
      <c r="L60" s="28"/>
      <c r="M60" s="30"/>
      <c r="N60" s="30"/>
    </row>
    <row r="61" customFormat="1" ht="27" customHeight="1" spans="1:14">
      <c r="A61" s="6">
        <v>8</v>
      </c>
      <c r="B61" s="6" t="s">
        <v>76</v>
      </c>
      <c r="C61" s="7" t="s">
        <v>19</v>
      </c>
      <c r="D61" s="4" t="s">
        <v>19</v>
      </c>
      <c r="E61" s="4"/>
      <c r="F61" s="6" t="s">
        <v>19</v>
      </c>
      <c r="G61" s="11" t="s">
        <v>127</v>
      </c>
      <c r="H61" s="19" t="s">
        <v>19</v>
      </c>
      <c r="I61" s="27"/>
      <c r="J61" s="27"/>
      <c r="K61" s="28">
        <f>20*I61</f>
        <v>0</v>
      </c>
      <c r="L61" s="28"/>
      <c r="M61" s="39" t="s">
        <v>128</v>
      </c>
      <c r="N61" s="40"/>
    </row>
    <row r="62" customFormat="1" ht="31" customHeight="1" spans="1:14">
      <c r="A62" s="21"/>
      <c r="B62" s="21"/>
      <c r="C62" s="22"/>
      <c r="D62" s="23"/>
      <c r="E62" s="23"/>
      <c r="F62" s="21"/>
      <c r="G62" s="24"/>
      <c r="H62" s="25"/>
      <c r="I62" s="27" t="s">
        <v>87</v>
      </c>
      <c r="J62" s="27"/>
      <c r="K62" s="28">
        <f>SUM(K49:K61)</f>
        <v>0</v>
      </c>
      <c r="L62" s="28"/>
      <c r="M62" s="41"/>
      <c r="N62" s="41"/>
    </row>
    <row r="63" customFormat="1" ht="31" customHeight="1" spans="1:14">
      <c r="A63" s="21"/>
      <c r="B63" s="21"/>
      <c r="C63" s="22"/>
      <c r="D63" s="23"/>
      <c r="E63" s="23"/>
      <c r="F63" s="21"/>
      <c r="G63" s="24"/>
      <c r="H63" s="25"/>
      <c r="I63" s="27" t="s">
        <v>129</v>
      </c>
      <c r="J63" s="27"/>
      <c r="K63" s="28">
        <f>M33+K62</f>
        <v>0</v>
      </c>
      <c r="L63" s="28"/>
      <c r="M63" s="41"/>
      <c r="N63" s="41"/>
    </row>
    <row r="64" customFormat="1" ht="26" customHeight="1" spans="1:14">
      <c r="A64" s="18" t="s">
        <v>130</v>
      </c>
      <c r="B64" s="18"/>
      <c r="C64" s="18"/>
      <c r="D64" s="18"/>
      <c r="E64" s="18"/>
      <c r="F64" s="18"/>
      <c r="G64" s="18"/>
      <c r="H64" s="18"/>
      <c r="I64" s="18"/>
      <c r="J64" s="18"/>
      <c r="K64" s="18"/>
      <c r="L64" s="18"/>
      <c r="M64" s="18"/>
      <c r="N64" s="36"/>
    </row>
    <row r="65" customFormat="1" ht="18" customHeight="1" spans="1:14">
      <c r="A65" s="10" t="s">
        <v>1</v>
      </c>
      <c r="B65" s="10"/>
      <c r="C65" s="7" t="s">
        <v>89</v>
      </c>
      <c r="D65" s="6" t="s">
        <v>90</v>
      </c>
      <c r="E65" s="10" t="s">
        <v>131</v>
      </c>
      <c r="F65" s="7" t="s">
        <v>1</v>
      </c>
      <c r="G65" s="7" t="s">
        <v>89</v>
      </c>
      <c r="H65" s="7"/>
      <c r="I65" s="16" t="s">
        <v>90</v>
      </c>
      <c r="J65" s="16"/>
      <c r="K65" s="6" t="s">
        <v>132</v>
      </c>
      <c r="L65" s="6"/>
      <c r="M65" s="46" t="s">
        <v>14</v>
      </c>
      <c r="N65" s="47"/>
    </row>
    <row r="66" customFormat="1" ht="18" customHeight="1" spans="1:14">
      <c r="A66" s="10">
        <v>1</v>
      </c>
      <c r="B66" s="10"/>
      <c r="C66" s="10" t="s">
        <v>133</v>
      </c>
      <c r="D66" s="6" t="s">
        <v>101</v>
      </c>
      <c r="E66" s="10"/>
      <c r="F66" s="10">
        <v>3</v>
      </c>
      <c r="G66" s="7" t="s">
        <v>134</v>
      </c>
      <c r="H66" s="7"/>
      <c r="I66" s="16" t="s">
        <v>93</v>
      </c>
      <c r="J66" s="16"/>
      <c r="K66" s="6"/>
      <c r="L66" s="6"/>
      <c r="M66" s="46"/>
      <c r="N66" s="47"/>
    </row>
    <row r="67" customFormat="1" ht="18" customHeight="1" spans="1:14">
      <c r="A67" s="10">
        <v>2</v>
      </c>
      <c r="B67" s="10"/>
      <c r="C67" s="10" t="s">
        <v>135</v>
      </c>
      <c r="D67" s="6" t="s">
        <v>101</v>
      </c>
      <c r="E67" s="10"/>
      <c r="F67" s="10">
        <v>4</v>
      </c>
      <c r="G67" s="7" t="s">
        <v>136</v>
      </c>
      <c r="H67" s="7"/>
      <c r="I67" s="16" t="s">
        <v>93</v>
      </c>
      <c r="J67" s="16"/>
      <c r="K67" s="6"/>
      <c r="L67" s="6"/>
      <c r="M67" s="46" t="s">
        <v>137</v>
      </c>
      <c r="N67" s="47"/>
    </row>
    <row r="68" spans="1:14">
      <c r="A68" s="42" t="s">
        <v>138</v>
      </c>
      <c r="B68" s="42"/>
      <c r="C68" s="42"/>
      <c r="D68" s="42"/>
      <c r="E68" s="42"/>
      <c r="F68" s="42"/>
      <c r="G68" s="42"/>
      <c r="H68" s="42"/>
      <c r="I68" s="42"/>
      <c r="J68" s="42"/>
      <c r="K68" s="42"/>
      <c r="L68" s="42"/>
      <c r="M68" s="42"/>
      <c r="N68" s="42"/>
    </row>
    <row r="69" ht="262" customHeight="1" spans="1:14">
      <c r="A69" s="42"/>
      <c r="B69" s="42"/>
      <c r="C69" s="42"/>
      <c r="D69" s="42"/>
      <c r="E69" s="42"/>
      <c r="F69" s="42"/>
      <c r="G69" s="42"/>
      <c r="H69" s="42"/>
      <c r="I69" s="42"/>
      <c r="J69" s="42"/>
      <c r="K69" s="42"/>
      <c r="L69" s="42"/>
      <c r="M69" s="42"/>
      <c r="N69" s="42"/>
    </row>
    <row r="70" ht="25" customHeight="1" spans="1:14">
      <c r="A70" s="43" t="s">
        <v>139</v>
      </c>
      <c r="B70" s="43"/>
      <c r="C70" s="43"/>
      <c r="D70" s="43"/>
      <c r="E70" s="43"/>
      <c r="F70" s="43"/>
      <c r="G70" s="43"/>
      <c r="H70" s="43"/>
      <c r="I70" s="43"/>
      <c r="J70" s="43"/>
      <c r="K70" s="43"/>
      <c r="L70" s="43"/>
      <c r="M70" s="43"/>
      <c r="N70" s="48"/>
    </row>
    <row r="85" ht="28" customHeight="1" spans="1:14">
      <c r="A85" s="44" t="s">
        <v>140</v>
      </c>
      <c r="B85" s="44"/>
      <c r="C85" s="44"/>
      <c r="D85" s="44"/>
      <c r="E85" s="44"/>
      <c r="F85" s="44"/>
      <c r="G85" s="44"/>
      <c r="H85" s="44"/>
      <c r="I85" s="44"/>
      <c r="J85" s="44"/>
      <c r="K85" s="44"/>
      <c r="L85" s="44"/>
      <c r="M85" s="44"/>
      <c r="N85" s="44"/>
    </row>
    <row r="86" ht="28" customHeight="1" spans="1:14">
      <c r="A86" s="45" t="s">
        <v>141</v>
      </c>
      <c r="B86" s="45"/>
      <c r="C86" s="45"/>
      <c r="D86" s="45"/>
      <c r="E86" s="45"/>
      <c r="F86" s="45"/>
      <c r="G86" s="45"/>
      <c r="H86" s="45"/>
      <c r="I86" s="45"/>
      <c r="J86" s="45"/>
      <c r="K86" s="45"/>
      <c r="L86" s="45"/>
      <c r="M86" s="45"/>
      <c r="N86" s="45"/>
    </row>
    <row r="87" ht="28" customHeight="1" spans="1:14">
      <c r="A87" s="45" t="s">
        <v>142</v>
      </c>
      <c r="B87" s="45"/>
      <c r="C87" s="45"/>
      <c r="D87" s="45"/>
      <c r="E87" s="45"/>
      <c r="F87" s="45"/>
      <c r="G87" s="45"/>
      <c r="H87" s="45"/>
      <c r="I87" s="45"/>
      <c r="J87" s="45"/>
      <c r="K87" s="45"/>
      <c r="L87" s="45"/>
      <c r="M87" s="45"/>
      <c r="N87" s="45"/>
    </row>
  </sheetData>
  <mergeCells count="138">
    <mergeCell ref="A1:N1"/>
    <mergeCell ref="A34:N34"/>
    <mergeCell ref="A35:B35"/>
    <mergeCell ref="C35:D35"/>
    <mergeCell ref="F35:G35"/>
    <mergeCell ref="I35:K35"/>
    <mergeCell ref="L35:M35"/>
    <mergeCell ref="A36:B36"/>
    <mergeCell ref="C36:D36"/>
    <mergeCell ref="F36:G36"/>
    <mergeCell ref="I36:K36"/>
    <mergeCell ref="L36:M36"/>
    <mergeCell ref="A37:B37"/>
    <mergeCell ref="C37:D37"/>
    <mergeCell ref="F37:G37"/>
    <mergeCell ref="I37:K37"/>
    <mergeCell ref="L37:M37"/>
    <mergeCell ref="A38:B38"/>
    <mergeCell ref="C38:D38"/>
    <mergeCell ref="F38:G38"/>
    <mergeCell ref="I38:K38"/>
    <mergeCell ref="L38:M38"/>
    <mergeCell ref="A39:B39"/>
    <mergeCell ref="C39:D39"/>
    <mergeCell ref="F39:G39"/>
    <mergeCell ref="I39:K39"/>
    <mergeCell ref="L39:M39"/>
    <mergeCell ref="A40:B40"/>
    <mergeCell ref="C40:D40"/>
    <mergeCell ref="F40:G40"/>
    <mergeCell ref="I40:K40"/>
    <mergeCell ref="L40:M40"/>
    <mergeCell ref="A41:B41"/>
    <mergeCell ref="C41:D41"/>
    <mergeCell ref="F41:G41"/>
    <mergeCell ref="I41:K41"/>
    <mergeCell ref="L41:M41"/>
    <mergeCell ref="A42:B42"/>
    <mergeCell ref="C42:D42"/>
    <mergeCell ref="F42:G42"/>
    <mergeCell ref="I42:K42"/>
    <mergeCell ref="L42:M42"/>
    <mergeCell ref="A43:B43"/>
    <mergeCell ref="C43:D43"/>
    <mergeCell ref="F43:G43"/>
    <mergeCell ref="I43:K43"/>
    <mergeCell ref="L43:M43"/>
    <mergeCell ref="A44:B44"/>
    <mergeCell ref="C44:D44"/>
    <mergeCell ref="F44:G44"/>
    <mergeCell ref="I44:K44"/>
    <mergeCell ref="L44:M44"/>
    <mergeCell ref="A45:B45"/>
    <mergeCell ref="C45:D45"/>
    <mergeCell ref="F45:G45"/>
    <mergeCell ref="I45:K45"/>
    <mergeCell ref="L45:M45"/>
    <mergeCell ref="A46:N46"/>
    <mergeCell ref="A47:N47"/>
    <mergeCell ref="D48:E48"/>
    <mergeCell ref="I48:J48"/>
    <mergeCell ref="K48:L48"/>
    <mergeCell ref="M48:N48"/>
    <mergeCell ref="D49:E49"/>
    <mergeCell ref="I49:J49"/>
    <mergeCell ref="K49:L49"/>
    <mergeCell ref="D50:E50"/>
    <mergeCell ref="I50:J50"/>
    <mergeCell ref="K50:L50"/>
    <mergeCell ref="D51:E51"/>
    <mergeCell ref="I51:J51"/>
    <mergeCell ref="K51:L51"/>
    <mergeCell ref="D52:E52"/>
    <mergeCell ref="I52:J52"/>
    <mergeCell ref="K52:L52"/>
    <mergeCell ref="D53:E53"/>
    <mergeCell ref="I53:J53"/>
    <mergeCell ref="K53:L53"/>
    <mergeCell ref="D54:E54"/>
    <mergeCell ref="I54:J54"/>
    <mergeCell ref="K54:L54"/>
    <mergeCell ref="D55:E55"/>
    <mergeCell ref="I55:J55"/>
    <mergeCell ref="K55:L55"/>
    <mergeCell ref="D56:E56"/>
    <mergeCell ref="I56:J56"/>
    <mergeCell ref="K56:L56"/>
    <mergeCell ref="D57:E57"/>
    <mergeCell ref="I57:J57"/>
    <mergeCell ref="K57:L57"/>
    <mergeCell ref="D58:E58"/>
    <mergeCell ref="I58:J58"/>
    <mergeCell ref="K58:L58"/>
    <mergeCell ref="D59:E59"/>
    <mergeCell ref="I59:J59"/>
    <mergeCell ref="K59:L59"/>
    <mergeCell ref="D60:E60"/>
    <mergeCell ref="I60:J60"/>
    <mergeCell ref="K60:L60"/>
    <mergeCell ref="D61:E61"/>
    <mergeCell ref="I61:J61"/>
    <mergeCell ref="K61:L61"/>
    <mergeCell ref="M61:N61"/>
    <mergeCell ref="I62:J62"/>
    <mergeCell ref="K62:L62"/>
    <mergeCell ref="I63:J63"/>
    <mergeCell ref="K63:L63"/>
    <mergeCell ref="A64:N64"/>
    <mergeCell ref="A65:B65"/>
    <mergeCell ref="G65:H65"/>
    <mergeCell ref="I65:J65"/>
    <mergeCell ref="K65:L65"/>
    <mergeCell ref="M65:N65"/>
    <mergeCell ref="A66:B66"/>
    <mergeCell ref="G66:H66"/>
    <mergeCell ref="I66:J66"/>
    <mergeCell ref="K66:L66"/>
    <mergeCell ref="M66:N66"/>
    <mergeCell ref="A67:B67"/>
    <mergeCell ref="G67:H67"/>
    <mergeCell ref="I67:J67"/>
    <mergeCell ref="K67:L67"/>
    <mergeCell ref="M67:N67"/>
    <mergeCell ref="A70:N70"/>
    <mergeCell ref="A85:N85"/>
    <mergeCell ref="A86:N86"/>
    <mergeCell ref="A87:N87"/>
    <mergeCell ref="B11:B14"/>
    <mergeCell ref="B15:B16"/>
    <mergeCell ref="B17:B19"/>
    <mergeCell ref="B20:B24"/>
    <mergeCell ref="B25:B29"/>
    <mergeCell ref="B49:B57"/>
    <mergeCell ref="N3:N10"/>
    <mergeCell ref="N11:N29"/>
    <mergeCell ref="M49:N57"/>
    <mergeCell ref="A68:N69"/>
    <mergeCell ref="M58:N60"/>
  </mergeCells>
  <pageMargins left="0.432638888888889" right="0.432638888888889" top="0.590277777777778" bottom="0.511805555555556" header="0.590277777777778" footer="0.5"/>
  <pageSetup paperSize="9" scale="7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报价表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质控解国军</cp:lastModifiedBy>
  <dcterms:created xsi:type="dcterms:W3CDTF">2015-06-05T18:19:00Z</dcterms:created>
  <dcterms:modified xsi:type="dcterms:W3CDTF">2025-10-10T06:12:08Z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5AE8459069F54E7F8BE5100CB7124C13_13</vt:lpwstr>
  </property>
  <property fmtid="{D5CDD505-2E9C-101B-9397-08002B2CF9AE}" pid="3" name="KSOProductBuildVer">
    <vt:lpwstr>2052-12.1.0.22529</vt:lpwstr>
  </property>
</Properties>
</file>