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firstSheet="4" activeTab="11"/>
  </bookViews>
  <sheets>
    <sheet name="首页" sheetId="28" r:id="rId1"/>
    <sheet name="索引" sheetId="67" r:id="rId2"/>
    <sheet name="源数据" sheetId="65" state="hidden" r:id="rId3"/>
    <sheet name="一体化温度变送器" sheetId="13" r:id="rId4"/>
    <sheet name="压力表" sheetId="26" r:id="rId5"/>
    <sheet name="压力变送器" sheetId="25" r:id="rId6"/>
    <sheet name="差压变送器（压力）" sheetId="124" r:id="rId7"/>
    <sheet name="电磁流量计" sheetId="37" r:id="rId8"/>
    <sheet name="转子流量计" sheetId="38" r:id="rId9"/>
    <sheet name="差压变送器（液位）" sheetId="46" r:id="rId10"/>
    <sheet name="雷达液（料）位计 " sheetId="127" r:id="rId11"/>
    <sheet name="磁翻板液位计" sheetId="126" r:id="rId12"/>
    <sheet name="手动按钮" sheetId="125" state="hidden" r:id="rId13"/>
  </sheets>
  <definedNames>
    <definedName name="_xlnm.Print_Area" localSheetId="6">'差压变送器（压力）'!$B$1:$AH$44</definedName>
    <definedName name="_xlnm.Print_Area" localSheetId="9">'差压变送器（液位）'!$B$1:$AH$44</definedName>
    <definedName name="_xlnm.Print_Area" localSheetId="11">磁翻板液位计!$B$1:$AH$44</definedName>
    <definedName name="_xlnm.Print_Area" localSheetId="7">电磁流量计!$B$1:$AH$44</definedName>
    <definedName name="_xlnm.Print_Area" localSheetId="10">'雷达液（料）位计 '!$B$1:$AH$44</definedName>
    <definedName name="_xlnm.Print_Area" localSheetId="12">手动按钮!$B$1:$AH$44</definedName>
    <definedName name="_xlnm.Print_Area" localSheetId="0">首页!$B$1:$AH$38</definedName>
    <definedName name="_xlnm.Print_Area" localSheetId="1">索引!$B$1:$AH$36</definedName>
    <definedName name="_xlnm.Print_Area" localSheetId="5">压力变送器!$B$1:$AH$84</definedName>
    <definedName name="_xlnm.Print_Area" localSheetId="4">压力表!$B$1:$AH$44</definedName>
    <definedName name="_xlnm.Print_Area" localSheetId="3">一体化温度变送器!$B$1:$AH$44</definedName>
    <definedName name="_xlnm.Print_Area" localSheetId="8">转子流量计!$B$1:$AH$84</definedName>
    <definedName name="_xlnm.Print_Titles" localSheetId="6">'差压变送器（压力）'!$1:$4</definedName>
    <definedName name="_xlnm.Print_Titles" localSheetId="9">'差压变送器（液位）'!$1:$4</definedName>
    <definedName name="_xlnm.Print_Titles" localSheetId="11">磁翻板液位计!$1:$4</definedName>
    <definedName name="_xlnm.Print_Titles" localSheetId="7">电磁流量计!$1:$4</definedName>
    <definedName name="_xlnm.Print_Titles" localSheetId="10">'雷达液（料）位计 '!$1:$4</definedName>
    <definedName name="_xlnm.Print_Titles" localSheetId="12">手动按钮!$1:$4</definedName>
    <definedName name="_xlnm.Print_Titles" localSheetId="5">压力变送器!$1:$4</definedName>
    <definedName name="_xlnm.Print_Titles" localSheetId="4">压力表!$1:$4</definedName>
    <definedName name="_xlnm.Print_Titles" localSheetId="3">一体化温度变送器!$1:$4</definedName>
    <definedName name="_xlnm.Print_Titles" localSheetId="8">转子流量计!$1:$4</definedName>
    <definedName name="版次">首页!$B$37</definedName>
    <definedName name="材料">OFFSET(源数据!$AK$1,1,,COUNTA(源数据!$AK:$AK,1)-1)</definedName>
    <definedName name="衬里">OFFSET(源数据!$AQ$1,1,,COUNTA(源数据!$AQ:$AQ,1)-1)</definedName>
    <definedName name="电极材料">OFFSET(源数据!$AR$1,1,,COUNTA(源数据!$AR:$AR,1)-1)</definedName>
    <definedName name="阀体">OFFSET(源数据!$AS$1,1,,COUNTA(源数据!$AS:$AS,1)-1)</definedName>
    <definedName name="阀芯">OFFSET(源数据!$AT$1,1,,COUNTA(源数据!$AT:$AT,1)-1)</definedName>
    <definedName name="法兰尺寸">OFFSET(源数据!$AJ$1,1,,COUNTA(源数据!$AJ:$AJ,1)-1)</definedName>
    <definedName name="法兰连接">OFFSET(源数据!$AI$1,1,,COUNTA(源数据!$AI:$AI,1)-1)</definedName>
    <definedName name="防爆等级">OFFSET(源数据!$AG$1,1,,COUNTA(源数据!$AG:$AG,1)-1)</definedName>
    <definedName name="防护等级">OFFSET(源数据!$AL$1,1,,COUNTA(源数据!$AL:$AL,1)-1)</definedName>
    <definedName name="工程号">首页!$Z$2</definedName>
    <definedName name="接口尺寸">OFFSET(源数据!$AF$1,1,,COUNTA(源数据!$AF:$AF,1)-1)</definedName>
    <definedName name="节流元件形式">OFFSET(源数据!$AU$1,1,,COUNTA(源数据!$AU:$AU,1)-1)</definedName>
    <definedName name="精度等级">OFFSET(源数据!$AO$1,1,,COUNTA(源数据!$AO:$AO,1)-1)</definedName>
    <definedName name="连接方式">源数据!$AH$1:$AI$1</definedName>
    <definedName name="螺纹连接">OFFSET(源数据!$AH$1,1,,COUNTA(源数据!$AH:$AH,1)-1)</definedName>
    <definedName name="螺纹连接M27×2">源数据!$AH$3:$AH$12</definedName>
    <definedName name="气体测量原理">OFFSET(源数据!$AV$1,1,,COUNTA(源数据!$AV:$AV)-1)</definedName>
    <definedName name="设计阶段">首页!$Z$4</definedName>
    <definedName name="填充液">OFFSET(源数据!$AP$1,1,,COUNTA(源数据!$AP:$AP,1)-1)</definedName>
    <definedName name="图号">首页!$Z$3</definedName>
    <definedName name="外径">OFFSET(源数据!$AM$1,1,,COUNTA(源数据!$AM:$AM,1)-1)</definedName>
    <definedName name="项目名称">首页!$W$1</definedName>
    <definedName name="信号类型">OFFSET(源数据!$AE$1,1,,COUNTA(源数据!$AE:$AE)-1)</definedName>
    <definedName name="压力元件形式">OFFSET(源数据!$AN$1,1,,COUNTA(源数据!$AN:$AN,1)-1)</definedName>
    <definedName name="主项号">首页!$AF$2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  <author>tc={A6A32FA5-F0A8-4528-BC45-ADCE21F5FB68}</author>
    <author>tc={7580D5F3-34E6-4913-8CA6-609ECE1BAABD}</author>
    <author>tc={875A082B-47D2-48B1-9045-3C03C57A9870}</author>
    <author>tc={60BCD48E-682C-4BB6-A5E5-3562CB646F84}</author>
    <author>tc={60BCD48E-682C-4BB7-A5E5-3562CB646F84}</author>
  </authors>
  <commentList>
    <comment ref="B1" authorId="0">
      <text>
        <r>
          <rPr>
            <b/>
            <sz val="9"/>
            <rFont val="宋体"/>
            <charset val="134"/>
          </rPr>
          <t>Administrator:此处可用于每个数据表单独编号的情况</t>
        </r>
      </text>
    </comment>
    <comment ref="O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此处可用于按照仪表类型编号的数据表单，比如温度一类都是K03-01/0,压力都是K03-02/0</t>
        </r>
      </text>
    </comment>
    <comment ref="A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此处不要改动
</t>
        </r>
      </text>
    </comment>
    <comment ref="N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此处不要改动
</t>
        </r>
      </text>
    </comment>
    <comment ref="AM3" authorId="1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常用</t>
        </r>
      </text>
    </comment>
    <comment ref="AM5" authorId="2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当保护管长度超过1250mm时，可选用</t>
        </r>
      </text>
    </comment>
    <comment ref="AM6" authorId="3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对应Φ6保护管（直行管）</t>
        </r>
      </text>
    </comment>
    <comment ref="AO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磁致伸缩式液位计（常用）</t>
        </r>
      </text>
    </comment>
    <comment ref="AM7" authorId="4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对应Φ6保护管（锥形管）</t>
        </r>
      </text>
    </comment>
    <comment ref="AM8" authorId="5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对应Φ6保护管（锥形管）</t>
        </r>
      </text>
    </comment>
    <comment ref="AO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温度变送器，质量流量计（常用），涡轮流量计（液体国外常用）</t>
        </r>
      </text>
    </comment>
    <comment ref="AO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温度变送器，质量流量计（常用），涡轮流量计（液体国外常用）</t>
        </r>
      </text>
    </comment>
    <comment ref="AO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质量流量计，容积式流量计</t>
        </r>
      </text>
    </comment>
    <comment ref="AO11" authorId="0">
      <text>
        <r>
          <rPr>
            <b/>
            <sz val="9"/>
            <rFont val="宋体"/>
            <charset val="134"/>
          </rPr>
          <t>Administror:
电磁流量计（常用），质量流量计，容积式流量计（常用），涡轮流量计（液体国内常用、气体国外常用），浮筒液位计（常用），射频导纳液位计（常用），超声波液位计</t>
        </r>
      </text>
    </comment>
    <comment ref="AO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涡街流量计（常用），热式质量流量计（常用）</t>
        </r>
      </text>
    </comment>
    <comment ref="AO1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双金属温度计，涡街流量计，电磁流量计，超声波流量计，浮筒液位计，Administrator:
涡轮流量计（气体，国内常用），放射式液位计（常用）
</t>
        </r>
      </text>
    </comment>
    <comment ref="AO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双金属温度计（常用）</t>
        </r>
      </text>
    </comment>
    <comment ref="AO1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超声波流量计</t>
        </r>
      </text>
    </comment>
    <comment ref="AK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毛细管铠装层
</t>
        </r>
      </text>
    </comment>
    <comment ref="AO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涡街流量计（插入式）
转子流量计（常用）</t>
        </r>
      </text>
    </comment>
    <comment ref="AO1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压力表（常用）</t>
        </r>
      </text>
    </comment>
    <comment ref="AO1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计量级雷达液位计</t>
        </r>
      </text>
    </comment>
    <comment ref="AO20" authorId="0">
      <text>
        <r>
          <rPr>
            <b/>
            <sz val="9"/>
            <rFont val="宋体"/>
            <charset val="134"/>
          </rPr>
          <t>Administrator：
计量级雷达液位计，计量级伺服液位计
计量级超声波液位计</t>
        </r>
      </text>
    </comment>
    <comment ref="AO21" authorId="0">
      <text>
        <r>
          <rPr>
            <b/>
            <sz val="9"/>
            <rFont val="宋体"/>
            <charset val="134"/>
          </rPr>
          <t>Administrator:
雷达液位计（常用）
控制级伺服液位计</t>
        </r>
      </text>
    </comment>
    <comment ref="AO22" authorId="0">
      <text>
        <r>
          <rPr>
            <b/>
            <sz val="9"/>
            <rFont val="宋体"/>
            <charset val="134"/>
          </rPr>
          <t>Administrator:
磁翻板液位计（常用）</t>
        </r>
      </text>
    </comment>
    <comment ref="AO2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热电偶
</t>
        </r>
      </text>
    </comment>
    <comment ref="AO2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热电偶
</t>
        </r>
      </text>
    </comment>
    <comment ref="AO25" authorId="0">
      <text>
        <r>
          <rPr>
            <b/>
            <sz val="9"/>
            <rFont val="宋体"/>
            <charset val="134"/>
          </rPr>
          <t xml:space="preserve">Administror:
热电偶
</t>
        </r>
      </text>
    </comment>
    <comment ref="AO26" authorId="0">
      <text>
        <r>
          <rPr>
            <b/>
            <sz val="9"/>
            <rFont val="宋体"/>
            <charset val="134"/>
          </rPr>
          <t>可燃有毒气体检测器（常用）</t>
        </r>
      </text>
    </comment>
    <comment ref="AO27" authorId="0">
      <text>
        <r>
          <rPr>
            <b/>
            <sz val="9"/>
            <rFont val="宋体"/>
            <charset val="134"/>
          </rPr>
          <t xml:space="preserve">Administror:
可燃有毒气体检测器
</t>
        </r>
      </text>
    </comment>
  </commentList>
</comments>
</file>

<file path=xl/sharedStrings.xml><?xml version="1.0" encoding="utf-8"?>
<sst xmlns="http://schemas.openxmlformats.org/spreadsheetml/2006/main" count="2023" uniqueCount="745">
  <si>
    <r>
      <rPr>
        <b/>
        <sz val="9"/>
        <color theme="1"/>
        <rFont val="宋体"/>
        <charset val="134"/>
      </rPr>
      <t xml:space="preserve">                                                                                                      </t>
    </r>
    <r>
      <rPr>
        <sz val="9"/>
        <color indexed="8"/>
        <rFont val="黑体"/>
        <charset val="134"/>
      </rPr>
      <t xml:space="preserve">江苏索普工程科技有限公司  </t>
    </r>
    <r>
      <rPr>
        <b/>
        <sz val="9"/>
        <color indexed="8"/>
        <rFont val="黑体"/>
        <charset val="134"/>
      </rPr>
      <t xml:space="preserve">     </t>
    </r>
    <r>
      <rPr>
        <sz val="9"/>
        <color indexed="8"/>
        <rFont val="黑体"/>
        <charset val="134"/>
      </rPr>
      <t>JiangSu SOPO Engineering Technology Co. Ltd.</t>
    </r>
  </si>
  <si>
    <t>镇江海纳川物流产业发展有限责任公司
罐区及船舶发放VOC治理项目</t>
  </si>
  <si>
    <t>(仪表数据表)首页</t>
  </si>
  <si>
    <t>工程号
ENG NO</t>
  </si>
  <si>
    <t>202321</t>
  </si>
  <si>
    <t>主项号
PROJ.NO.</t>
  </si>
  <si>
    <t>02</t>
  </si>
  <si>
    <t>(INSTRUMENT DATA SHEET) COVER SHEET</t>
  </si>
  <si>
    <t>图号
DWG. NO.</t>
  </si>
  <si>
    <t>合同号
CONT. NO.</t>
  </si>
  <si>
    <t>设计阶段
STAGE</t>
  </si>
  <si>
    <t>施工图</t>
  </si>
  <si>
    <r>
      <rPr>
        <sz val="7"/>
        <color theme="1"/>
        <rFont val="宋体"/>
        <charset val="134"/>
      </rPr>
      <t>第</t>
    </r>
    <r>
      <rPr>
        <sz val="7"/>
        <color indexed="8"/>
        <rFont val="Times New Roman"/>
        <charset val="134"/>
      </rPr>
      <t xml:space="preserve">          </t>
    </r>
    <r>
      <rPr>
        <sz val="7"/>
        <color indexed="8"/>
        <rFont val="宋体"/>
        <charset val="134"/>
      </rPr>
      <t>张</t>
    </r>
    <r>
      <rPr>
        <sz val="7"/>
        <color indexed="8"/>
        <rFont val="Times New Roman"/>
        <charset val="134"/>
      </rPr>
      <t xml:space="preserve">   </t>
    </r>
    <r>
      <rPr>
        <sz val="7"/>
        <color indexed="8"/>
        <rFont val="宋体"/>
        <charset val="134"/>
      </rPr>
      <t>共</t>
    </r>
    <r>
      <rPr>
        <sz val="7"/>
        <color indexed="8"/>
        <rFont val="Times New Roman"/>
        <charset val="134"/>
      </rPr>
      <t xml:space="preserve">         </t>
    </r>
    <r>
      <rPr>
        <sz val="7"/>
        <color indexed="8"/>
        <rFont val="宋体"/>
        <charset val="134"/>
      </rPr>
      <t>张</t>
    </r>
    <r>
      <rPr>
        <sz val="7"/>
        <color indexed="8"/>
        <rFont val="Times New Roman"/>
        <charset val="134"/>
      </rPr>
      <t xml:space="preserve"> </t>
    </r>
    <r>
      <rPr>
        <sz val="7"/>
        <color indexed="8"/>
        <rFont val="宋体"/>
        <charset val="134"/>
      </rPr>
      <t xml:space="preserve">
 SHEET    OF</t>
    </r>
  </si>
  <si>
    <t>仪表数据表</t>
  </si>
  <si>
    <t>INSTRUMENT DATA SHEET</t>
  </si>
  <si>
    <t xml:space="preserve">  </t>
  </si>
  <si>
    <t>2023.11.20</t>
  </si>
  <si>
    <r>
      <rPr>
        <sz val="7"/>
        <color theme="1"/>
        <rFont val="宋体"/>
        <charset val="134"/>
      </rPr>
      <t>版次</t>
    </r>
    <r>
      <rPr>
        <sz val="7"/>
        <color indexed="8"/>
        <rFont val="宋体"/>
        <charset val="134"/>
      </rPr>
      <t xml:space="preserve">
REV.</t>
    </r>
  </si>
  <si>
    <r>
      <rPr>
        <sz val="7"/>
        <color theme="1"/>
        <rFont val="宋体"/>
        <charset val="134"/>
      </rPr>
      <t>说</t>
    </r>
    <r>
      <rPr>
        <sz val="7"/>
        <color indexed="8"/>
        <rFont val="Times New Roman"/>
        <charset val="134"/>
      </rPr>
      <t xml:space="preserve">    </t>
    </r>
    <r>
      <rPr>
        <sz val="7"/>
        <color indexed="8"/>
        <rFont val="宋体"/>
        <charset val="134"/>
      </rPr>
      <t>明
DESCRIPTION</t>
    </r>
  </si>
  <si>
    <r>
      <rPr>
        <sz val="7"/>
        <color theme="1"/>
        <rFont val="宋体"/>
        <charset val="134"/>
      </rPr>
      <t>设</t>
    </r>
    <r>
      <rPr>
        <sz val="7"/>
        <color indexed="8"/>
        <rFont val="Times New Roman"/>
        <charset val="134"/>
      </rPr>
      <t xml:space="preserve">  </t>
    </r>
    <r>
      <rPr>
        <sz val="7"/>
        <color indexed="8"/>
        <rFont val="宋体"/>
        <charset val="134"/>
      </rPr>
      <t>计
DES'D</t>
    </r>
  </si>
  <si>
    <r>
      <rPr>
        <sz val="7"/>
        <color theme="1"/>
        <rFont val="宋体"/>
        <charset val="134"/>
      </rPr>
      <t>日</t>
    </r>
    <r>
      <rPr>
        <sz val="7"/>
        <color indexed="8"/>
        <rFont val="Times New Roman"/>
        <charset val="134"/>
      </rPr>
      <t xml:space="preserve"> </t>
    </r>
    <r>
      <rPr>
        <sz val="7"/>
        <color indexed="8"/>
        <rFont val="宋体"/>
        <charset val="134"/>
      </rPr>
      <t>期
DATE</t>
    </r>
  </si>
  <si>
    <r>
      <rPr>
        <sz val="7"/>
        <color theme="1"/>
        <rFont val="宋体"/>
        <charset val="134"/>
      </rPr>
      <t>校</t>
    </r>
    <r>
      <rPr>
        <sz val="7"/>
        <color indexed="8"/>
        <rFont val="Times New Roman"/>
        <charset val="134"/>
      </rPr>
      <t xml:space="preserve">  </t>
    </r>
    <r>
      <rPr>
        <sz val="7"/>
        <color indexed="8"/>
        <rFont val="宋体"/>
        <charset val="134"/>
      </rPr>
      <t>核
CHE'D</t>
    </r>
  </si>
  <si>
    <r>
      <rPr>
        <sz val="7"/>
        <color theme="1"/>
        <rFont val="宋体"/>
        <charset val="134"/>
      </rPr>
      <t>审</t>
    </r>
    <r>
      <rPr>
        <sz val="7"/>
        <color indexed="8"/>
        <rFont val="Times New Roman"/>
        <charset val="134"/>
      </rPr>
      <t xml:space="preserve">   </t>
    </r>
    <r>
      <rPr>
        <sz val="7"/>
        <color indexed="8"/>
        <rFont val="宋体"/>
        <charset val="134"/>
      </rPr>
      <t>核
APP'D</t>
    </r>
  </si>
  <si>
    <t>(仪表数据表)索引</t>
  </si>
  <si>
    <t>(INSTRUMENT DATA SHEET)INDEX</t>
  </si>
  <si>
    <t>序号</t>
  </si>
  <si>
    <t>仪表名称</t>
  </si>
  <si>
    <t>数据表号</t>
  </si>
  <si>
    <t>版次</t>
  </si>
  <si>
    <t>起始页码</t>
  </si>
  <si>
    <t>页数</t>
  </si>
  <si>
    <t>No.</t>
  </si>
  <si>
    <t>Data Sheet Name</t>
  </si>
  <si>
    <t>Document No.</t>
  </si>
  <si>
    <t>Rev.</t>
  </si>
  <si>
    <t>Start Pg.</t>
  </si>
  <si>
    <t>Pages</t>
  </si>
  <si>
    <t>首页</t>
  </si>
  <si>
    <t>202321-02K03/0</t>
  </si>
  <si>
    <t>索引</t>
  </si>
  <si>
    <t>一体化温度变送器</t>
  </si>
  <si>
    <t>202321-02K03-01/0</t>
  </si>
  <si>
    <t>压力表</t>
  </si>
  <si>
    <t>202321-02K03-10/0</t>
  </si>
  <si>
    <t>压力变送器</t>
  </si>
  <si>
    <t>202321-02K03-12/0</t>
  </si>
  <si>
    <t>差压变送器（压力）</t>
  </si>
  <si>
    <t>202321-02K03-13/0</t>
  </si>
  <si>
    <t>电磁流量计</t>
  </si>
  <si>
    <t>202321-02K03-22/0</t>
  </si>
  <si>
    <t>转子流量计</t>
  </si>
  <si>
    <t>202321-02K03-23/0</t>
  </si>
  <si>
    <t>差压变送器（液位）</t>
  </si>
  <si>
    <t>202321-02K03-40/0</t>
  </si>
  <si>
    <t xml:space="preserve">雷达液（料）位计 </t>
  </si>
  <si>
    <t>202321-02K03-42/0</t>
  </si>
  <si>
    <t>磁翻板液位计</t>
  </si>
  <si>
    <t>202321-02K03-50/0</t>
  </si>
  <si>
    <t>可燃、有毒气体检测报警器</t>
  </si>
  <si>
    <t>202321-02K03-60/0</t>
  </si>
  <si>
    <t>数据存储区</t>
  </si>
  <si>
    <t>信号类型</t>
  </si>
  <si>
    <t>电气接口尺寸</t>
  </si>
  <si>
    <t>防爆等级</t>
  </si>
  <si>
    <t>螺纹连接</t>
  </si>
  <si>
    <t>法兰连接</t>
  </si>
  <si>
    <t>法兰尺寸</t>
  </si>
  <si>
    <t>材料</t>
  </si>
  <si>
    <t>防护等级</t>
  </si>
  <si>
    <t>外径</t>
  </si>
  <si>
    <t>压力元件形式</t>
  </si>
  <si>
    <t>精度等级</t>
  </si>
  <si>
    <t>填充液</t>
  </si>
  <si>
    <t>衬里</t>
  </si>
  <si>
    <t>电极材料</t>
  </si>
  <si>
    <t>阀体</t>
  </si>
  <si>
    <t>阀芯</t>
  </si>
  <si>
    <t>节流元件形式</t>
  </si>
  <si>
    <t>气体测量原理</t>
  </si>
  <si>
    <t>辅助列</t>
  </si>
  <si>
    <t>仪表位号</t>
  </si>
  <si>
    <t>仪用途</t>
  </si>
  <si>
    <t>PID号</t>
  </si>
  <si>
    <t>管道号</t>
  </si>
  <si>
    <t>管径</t>
  </si>
  <si>
    <t>管道材质</t>
  </si>
  <si>
    <t>普通调节阀需手动填材质及管径</t>
  </si>
  <si>
    <t>4~20mA</t>
  </si>
  <si>
    <t>1/2"NPT</t>
  </si>
  <si>
    <t>Exd II CT4</t>
  </si>
  <si>
    <t>M27×2</t>
  </si>
  <si>
    <t>HG/T 20592 PN16</t>
  </si>
  <si>
    <t>DN20 RF</t>
  </si>
  <si>
    <t>304SS</t>
  </si>
  <si>
    <t>IP55</t>
  </si>
  <si>
    <t>Φ3</t>
  </si>
  <si>
    <t>弹簧管</t>
  </si>
  <si>
    <t>A级</t>
  </si>
  <si>
    <t>低温硅油</t>
  </si>
  <si>
    <t>PTFE</t>
  </si>
  <si>
    <t>316LSS</t>
  </si>
  <si>
    <t>CF3</t>
  </si>
  <si>
    <t>孔板</t>
  </si>
  <si>
    <t>电化学式</t>
  </si>
  <si>
    <t>TT-101</t>
  </si>
  <si>
    <t>甲醇尾气总管温度</t>
  </si>
  <si>
    <t>202321-02-P03-01/0</t>
  </si>
  <si>
    <t>V-105-150-M1B</t>
  </si>
  <si>
    <t>LT-101</t>
  </si>
  <si>
    <t>DW-100-L1B</t>
  </si>
  <si>
    <t>4~20mA+HART</t>
  </si>
  <si>
    <t>3/4"NPT</t>
  </si>
  <si>
    <t>Exd II CT6</t>
  </si>
  <si>
    <t>HG/T 20592 PN25</t>
  </si>
  <si>
    <t>DN25 RF</t>
  </si>
  <si>
    <t>304LSS</t>
  </si>
  <si>
    <t>IP56</t>
  </si>
  <si>
    <t>Φ6</t>
  </si>
  <si>
    <t>膜盒</t>
  </si>
  <si>
    <t>B级</t>
  </si>
  <si>
    <t>高温硅油</t>
  </si>
  <si>
    <t>PFA</t>
  </si>
  <si>
    <t>316SS</t>
  </si>
  <si>
    <t>CF8</t>
  </si>
  <si>
    <t>喷嘴</t>
  </si>
  <si>
    <t>热传导式</t>
  </si>
  <si>
    <t>TT-102</t>
  </si>
  <si>
    <t>乙醇尾气总管温度</t>
  </si>
  <si>
    <t>V-107-150-M1B</t>
  </si>
  <si>
    <t>LT-102</t>
  </si>
  <si>
    <t>DW-101-L1B</t>
  </si>
  <si>
    <t>脉冲信号</t>
  </si>
  <si>
    <t>M20×1.5</t>
  </si>
  <si>
    <t>Exd II BT4</t>
  </si>
  <si>
    <t>HG/T 20592 PN63</t>
  </si>
  <si>
    <t>DN40 RF</t>
  </si>
  <si>
    <t>IP65</t>
  </si>
  <si>
    <t>Φ8</t>
  </si>
  <si>
    <t>膜片</t>
  </si>
  <si>
    <t>±0.065%</t>
  </si>
  <si>
    <t>甘油</t>
  </si>
  <si>
    <t>EDPM</t>
  </si>
  <si>
    <t>Pt</t>
  </si>
  <si>
    <t>CF3M</t>
  </si>
  <si>
    <t>304+RTFE</t>
  </si>
  <si>
    <t>文丘里</t>
  </si>
  <si>
    <t>催化燃烧式</t>
  </si>
  <si>
    <t>PT-101</t>
  </si>
  <si>
    <t>甲醇尾气总管压力</t>
  </si>
  <si>
    <t>LT-103</t>
  </si>
  <si>
    <t>DW-102-L1B</t>
  </si>
  <si>
    <t>485通讯</t>
  </si>
  <si>
    <t>M16×1.5</t>
  </si>
  <si>
    <t>Exd II BT6</t>
  </si>
  <si>
    <t>1"NPT</t>
  </si>
  <si>
    <t>HG/T 20592 PN100</t>
  </si>
  <si>
    <t>DN50 RF</t>
  </si>
  <si>
    <t>IP66</t>
  </si>
  <si>
    <t>Φ12</t>
  </si>
  <si>
    <t>叉簧</t>
  </si>
  <si>
    <t>±0.075%</t>
  </si>
  <si>
    <t>氟油</t>
  </si>
  <si>
    <t>NBR</t>
  </si>
  <si>
    <t>Ta</t>
  </si>
  <si>
    <t>CF8M</t>
  </si>
  <si>
    <t>304+ST</t>
  </si>
  <si>
    <t>1/4圆孔板</t>
  </si>
  <si>
    <t>红外</t>
  </si>
  <si>
    <t>PT-102</t>
  </si>
  <si>
    <t>甲醇尾气管道压力(一次洗后)</t>
  </si>
  <si>
    <t>V-106-150-M1B</t>
  </si>
  <si>
    <t>LT-104</t>
  </si>
  <si>
    <t>Profibus</t>
  </si>
  <si>
    <t>G1/2"</t>
  </si>
  <si>
    <t>Exia II CT4</t>
  </si>
  <si>
    <t>HG/T 20592 PN160</t>
  </si>
  <si>
    <t>DN80 RF</t>
  </si>
  <si>
    <t>321SS</t>
  </si>
  <si>
    <t>IP67</t>
  </si>
  <si>
    <t>Φ17/Φ7</t>
  </si>
  <si>
    <t>波纹管</t>
  </si>
  <si>
    <t>±0.01%</t>
  </si>
  <si>
    <t>——</t>
  </si>
  <si>
    <t xml:space="preserve">Soft Rubber </t>
  </si>
  <si>
    <t>Ti</t>
  </si>
  <si>
    <t>WCB</t>
  </si>
  <si>
    <t>304+SS</t>
  </si>
  <si>
    <t>楔形流量计</t>
  </si>
  <si>
    <t>半导体式</t>
  </si>
  <si>
    <t>PT-103a</t>
  </si>
  <si>
    <t>洗涤液管道压力（一级洗涤)</t>
  </si>
  <si>
    <t>PL-116-25-M1B</t>
  </si>
  <si>
    <t>双金属温度计</t>
  </si>
  <si>
    <t>LT-105</t>
  </si>
  <si>
    <t>DW-100-M1B</t>
  </si>
  <si>
    <t>ON-OFF</t>
  </si>
  <si>
    <t>G3/4"</t>
  </si>
  <si>
    <t>Exia II CT6</t>
  </si>
  <si>
    <t>HG/T 20615 150#</t>
  </si>
  <si>
    <t>DN100 RF</t>
  </si>
  <si>
    <t>Inconel 600</t>
  </si>
  <si>
    <t>IP68</t>
  </si>
  <si>
    <t>Φ25/Φ19</t>
  </si>
  <si>
    <t>波登管</t>
  </si>
  <si>
    <t>±0.2%</t>
  </si>
  <si>
    <t>／</t>
  </si>
  <si>
    <t>Linatex</t>
  </si>
  <si>
    <t>HC</t>
  </si>
  <si>
    <t>WCC</t>
  </si>
  <si>
    <t>316+RTFE</t>
  </si>
  <si>
    <t>平衡流量计</t>
  </si>
  <si>
    <t>光致电离式</t>
  </si>
  <si>
    <t>PT-104a</t>
  </si>
  <si>
    <t>PL-115-25-M1B</t>
  </si>
  <si>
    <t>4~20mA带脉冲信号</t>
  </si>
  <si>
    <t>Exia II BT4</t>
  </si>
  <si>
    <t>HG/T 20615 300#</t>
  </si>
  <si>
    <t>DN150 RF</t>
  </si>
  <si>
    <t>304SS+PTFE</t>
  </si>
  <si>
    <t>制造厂标准</t>
  </si>
  <si>
    <t>±0.1%</t>
  </si>
  <si>
    <t>Ebonite</t>
  </si>
  <si>
    <t>蒙乃尔合金</t>
  </si>
  <si>
    <t>WC6</t>
  </si>
  <si>
    <t>316+ST</t>
  </si>
  <si>
    <t>顺磁式</t>
  </si>
  <si>
    <t>PT-103b</t>
  </si>
  <si>
    <t>洗涤液管道压力（二级洗涤)</t>
  </si>
  <si>
    <t>PL-132-25-M1B</t>
  </si>
  <si>
    <t>Exia II BT6</t>
  </si>
  <si>
    <t>HG/T 20615 600#</t>
  </si>
  <si>
    <t>DN20 RJ</t>
  </si>
  <si>
    <t>刚玉</t>
  </si>
  <si>
    <t>±0.15%</t>
  </si>
  <si>
    <t>Ceramic（陶瓷）</t>
  </si>
  <si>
    <t>WC9</t>
  </si>
  <si>
    <t>316+SS</t>
  </si>
  <si>
    <t>激光式</t>
  </si>
  <si>
    <t>PT-104b</t>
  </si>
  <si>
    <t>PL-131-25-M1B</t>
  </si>
  <si>
    <t>Exib II CT4</t>
  </si>
  <si>
    <t>HG/T 20615 900#</t>
  </si>
  <si>
    <t>DN25 RJ</t>
  </si>
  <si>
    <t>设备成套</t>
  </si>
  <si>
    <t>±0.25%</t>
  </si>
  <si>
    <t>Novolak（环氧树脂）</t>
  </si>
  <si>
    <t>WCA</t>
  </si>
  <si>
    <t>304+PTFE</t>
  </si>
  <si>
    <t>202222-K03-02/0</t>
  </si>
  <si>
    <t>PG-105a</t>
  </si>
  <si>
    <t>洗涤水循环泵压力</t>
  </si>
  <si>
    <t>PL-109-40-M1B</t>
  </si>
  <si>
    <t>Exib II CT6</t>
  </si>
  <si>
    <t>HG/T 20615 1500#</t>
  </si>
  <si>
    <t>DN40 RJ</t>
  </si>
  <si>
    <t>哈氏 C-276</t>
  </si>
  <si>
    <t>±0.5%</t>
  </si>
  <si>
    <t>LCB</t>
  </si>
  <si>
    <t>304+PFA</t>
  </si>
  <si>
    <t>202222-K03-12/0</t>
  </si>
  <si>
    <t>PG-105b</t>
  </si>
  <si>
    <t>PL-110-40-M1B</t>
  </si>
  <si>
    <t>HG/T 20615 2500#</t>
  </si>
  <si>
    <t>DN50 RJ</t>
  </si>
  <si>
    <t>蒙乃尔 K400</t>
  </si>
  <si>
    <t>±0.75%</t>
  </si>
  <si>
    <t>20#</t>
  </si>
  <si>
    <t>202222-K03-71/0</t>
  </si>
  <si>
    <t>PG-106a</t>
  </si>
  <si>
    <t>PL-125-40-M1B</t>
  </si>
  <si>
    <t>ANSI 150#</t>
  </si>
  <si>
    <t>DN80 RJ</t>
  </si>
  <si>
    <t>钛</t>
  </si>
  <si>
    <t>±1.0%</t>
  </si>
  <si>
    <t>氯丁橡胶</t>
  </si>
  <si>
    <t>202222-K03-10/0</t>
  </si>
  <si>
    <t>PG-106b</t>
  </si>
  <si>
    <t>PL-126-40-M1B</t>
  </si>
  <si>
    <t>ANSI 300#</t>
  </si>
  <si>
    <t>DN100 RJ</t>
  </si>
  <si>
    <t>316LSS+PTFE</t>
  </si>
  <si>
    <t>±1.5%</t>
  </si>
  <si>
    <t>PT-107</t>
  </si>
  <si>
    <t>乙醇尾气总管压力</t>
  </si>
  <si>
    <t>ANSI 600#</t>
  </si>
  <si>
    <t>DN150 RJ</t>
  </si>
  <si>
    <t>钽</t>
  </si>
  <si>
    <t>±2.0%</t>
  </si>
  <si>
    <t>PT-108</t>
  </si>
  <si>
    <t>乙醇尾气管道压力(一次洗后)</t>
  </si>
  <si>
    <t>V-108--150-M1B</t>
  </si>
  <si>
    <t>ANSI 900#</t>
  </si>
  <si>
    <t>3/4" RF</t>
  </si>
  <si>
    <t>304SS+PVC</t>
  </si>
  <si>
    <t>±2.5%</t>
  </si>
  <si>
    <t>WCB+PTFE</t>
  </si>
  <si>
    <t>PT-109a</t>
  </si>
  <si>
    <t>PL-145-25-M1B</t>
  </si>
  <si>
    <t>ANSI 1500#</t>
  </si>
  <si>
    <t>1" RF</t>
  </si>
  <si>
    <t>铸铝</t>
  </si>
  <si>
    <t>1.6级</t>
  </si>
  <si>
    <t>PT-110a</t>
  </si>
  <si>
    <t>PL-146-25-M1B</t>
  </si>
  <si>
    <t>ANSI 2500#</t>
  </si>
  <si>
    <t>1-1/2" RF</t>
  </si>
  <si>
    <t>316LSS+PVC</t>
  </si>
  <si>
    <t>2.5级</t>
  </si>
  <si>
    <t>PT-109b</t>
  </si>
  <si>
    <t>PL-159-25-M1B</t>
  </si>
  <si>
    <t>2" RF</t>
  </si>
  <si>
    <t>镀金</t>
  </si>
  <si>
    <t>±0.5mm</t>
  </si>
  <si>
    <t>PT-110b</t>
  </si>
  <si>
    <t>PL-160-25-M1B</t>
  </si>
  <si>
    <t>3" RF</t>
  </si>
  <si>
    <t>±1mm</t>
  </si>
  <si>
    <t>PG-111a</t>
  </si>
  <si>
    <t>PL-142-40-M1B</t>
  </si>
  <si>
    <t>4" RF</t>
  </si>
  <si>
    <t>铝，覆聚氨酯涂层</t>
  </si>
  <si>
    <t>±5mm</t>
  </si>
  <si>
    <t>PG-111b</t>
  </si>
  <si>
    <t>PL-141-40-M1B</t>
  </si>
  <si>
    <t>6" RF</t>
  </si>
  <si>
    <t>±10mm</t>
  </si>
  <si>
    <t>PG-112a</t>
  </si>
  <si>
    <t>PL-153-40-M1B</t>
  </si>
  <si>
    <t>3/4" RJ</t>
  </si>
  <si>
    <t>1级</t>
  </si>
  <si>
    <t>PG-112b</t>
  </si>
  <si>
    <t>PL-154-40-M1B</t>
  </si>
  <si>
    <t>1" RJ</t>
  </si>
  <si>
    <t>2级</t>
  </si>
  <si>
    <t>202321-02K03-26/0</t>
  </si>
  <si>
    <t>FT-101</t>
  </si>
  <si>
    <t>尾气总管流量</t>
  </si>
  <si>
    <t>DN150</t>
  </si>
  <si>
    <t>11/2" RJ</t>
  </si>
  <si>
    <t>3级</t>
  </si>
  <si>
    <t>FT-102a</t>
  </si>
  <si>
    <t>洗涤液流量</t>
  </si>
  <si>
    <t>DN25</t>
  </si>
  <si>
    <t>2" RJ</t>
  </si>
  <si>
    <t>±5%FS</t>
  </si>
  <si>
    <t>FT-103a</t>
  </si>
  <si>
    <t>3" RJ</t>
  </si>
  <si>
    <t>±3%FS</t>
  </si>
  <si>
    <t>FT-102b</t>
  </si>
  <si>
    <t>4" RJ</t>
  </si>
  <si>
    <t>FT-103b</t>
  </si>
  <si>
    <t>6" RJ</t>
  </si>
  <si>
    <t>FT-104</t>
  </si>
  <si>
    <t>自来水管流量</t>
  </si>
  <si>
    <t>TW-101-50-M1B</t>
  </si>
  <si>
    <t>DN50</t>
  </si>
  <si>
    <t>8" RJ</t>
  </si>
  <si>
    <t>FT-105</t>
  </si>
  <si>
    <t>TW-103-10-M1B</t>
  </si>
  <si>
    <t>DN10</t>
  </si>
  <si>
    <t>FG-112a</t>
  </si>
  <si>
    <t>洗涤水循环槽回流管流量</t>
  </si>
  <si>
    <t>PL-112-20-M1B</t>
  </si>
  <si>
    <t>202222-K03-74/0</t>
  </si>
  <si>
    <t>FG-112b</t>
  </si>
  <si>
    <t>PL-127-20-M1B</t>
  </si>
  <si>
    <t>DN10 RF</t>
  </si>
  <si>
    <t>FT-106</t>
  </si>
  <si>
    <t>FT-107a</t>
  </si>
  <si>
    <t>FT-108a</t>
  </si>
  <si>
    <t>202222-K03-24/0</t>
  </si>
  <si>
    <t>FT-107b</t>
  </si>
  <si>
    <t>FT-108b</t>
  </si>
  <si>
    <t>FT-109</t>
  </si>
  <si>
    <t>TW-104-50-M1B</t>
  </si>
  <si>
    <t>FT-110</t>
  </si>
  <si>
    <t>TW-106-10-M1B</t>
  </si>
  <si>
    <t>FG-111a</t>
  </si>
  <si>
    <t>PL-143-20-M1B</t>
  </si>
  <si>
    <t>FG-111b</t>
  </si>
  <si>
    <t>PL-155-20-M1B</t>
  </si>
  <si>
    <t>202222-K03-42/0</t>
  </si>
  <si>
    <t>LT-101a</t>
  </si>
  <si>
    <t>洗涤水循环槽V101A侧面液位</t>
  </si>
  <si>
    <t>洗涤水循环槽V101A</t>
  </si>
  <si>
    <t>LT-101b</t>
  </si>
  <si>
    <t>洗涤水循环槽V101B侧面液位</t>
  </si>
  <si>
    <t>洗涤水循环槽V101B</t>
  </si>
  <si>
    <t>202222-K03-50/0</t>
  </si>
  <si>
    <t>LT-102a</t>
  </si>
  <si>
    <t>洗涤水循环槽V102A侧面液位</t>
  </si>
  <si>
    <t>洗涤水循环槽V102A</t>
  </si>
  <si>
    <t>LT-102b</t>
  </si>
  <si>
    <t>洗涤水循环槽V102B侧面液位</t>
  </si>
  <si>
    <t>洗涤水循环槽V102B</t>
  </si>
  <si>
    <t>202321-02K03-70/0</t>
  </si>
  <si>
    <t>XV-1011</t>
  </si>
  <si>
    <t>自来水管进料遥控阀</t>
  </si>
  <si>
    <t>TW-102-50-M1B</t>
  </si>
  <si>
    <t>XV-102</t>
  </si>
  <si>
    <t>TW-105-50-M1B</t>
  </si>
  <si>
    <t>HV-101</t>
  </si>
  <si>
    <t>甲醇尾气管道切断阀</t>
  </si>
  <si>
    <t>V-101-100-M1B</t>
  </si>
  <si>
    <t>DN100</t>
  </si>
  <si>
    <t>HV-102</t>
  </si>
  <si>
    <t>乙醇尾气管道切断阀</t>
  </si>
  <si>
    <t>V-102-100-M1B</t>
  </si>
  <si>
    <t>HV-103</t>
  </si>
  <si>
    <t>V-103-100-M1B</t>
  </si>
  <si>
    <t>HV-104</t>
  </si>
  <si>
    <t>V-104-100-M1B</t>
  </si>
  <si>
    <t>CA02-5904</t>
  </si>
  <si>
    <t>可燃气体探测器</t>
  </si>
  <si>
    <t>202222-K03-60/0</t>
  </si>
  <si>
    <t>DD</t>
  </si>
  <si>
    <t>SC-DD</t>
  </si>
  <si>
    <t>SI-DD</t>
  </si>
  <si>
    <t>仪表数据表
INSTRUMENT DATA SHEET</t>
  </si>
  <si>
    <t>返回索引</t>
  </si>
  <si>
    <t xml:space="preserve"> INTEGRATIVE TEMPERATURE TRANSMITTER</t>
  </si>
  <si>
    <t>位号 TAG NO.</t>
  </si>
  <si>
    <t>TT-201</t>
  </si>
  <si>
    <t>用途  SERVICE</t>
  </si>
  <si>
    <t>醋酸尾气总管温度</t>
  </si>
  <si>
    <t>P&amp;ID号 P&amp;ID NO.</t>
  </si>
  <si>
    <t>管道编号/设备位号 LINE NO./EQUIP.NO.</t>
  </si>
  <si>
    <t>VT-203-4"-ALL1-E</t>
  </si>
  <si>
    <t>操作条件 OPERATING CONDITIONS</t>
  </si>
  <si>
    <t>工艺介质 PROCESS FLUID</t>
  </si>
  <si>
    <t>醋酸尾气</t>
  </si>
  <si>
    <t>操作压力 OPER.PRES.MPa(G)</t>
  </si>
  <si>
    <t>操作温度 OPER.TEMPER. ℃</t>
  </si>
  <si>
    <t>变送器规格 TRANSMITTER SPECIFICATION</t>
  </si>
  <si>
    <t>型号 MODEL</t>
  </si>
  <si>
    <t>ABB：TTH300</t>
  </si>
  <si>
    <t xml:space="preserve">测量范围 MEAS.RANGE </t>
  </si>
  <si>
    <t>测温元件类型 THERMO ELEMENT STYLE</t>
  </si>
  <si>
    <t>热电阻</t>
  </si>
  <si>
    <t>分度号 MARK GRADUATION</t>
  </si>
  <si>
    <t>Pt100</t>
  </si>
  <si>
    <t>精度 ACCURACY</t>
  </si>
  <si>
    <t>电源 POWER SUPPLY</t>
  </si>
  <si>
    <t>24VDC</t>
  </si>
  <si>
    <t>输出信号 OUTPUT SIGNAL</t>
  </si>
  <si>
    <t>输出指示表 OUTPUT INDICATOR</t>
  </si>
  <si>
    <t>电气接口尺寸 ELEC.CONN.SIZE</t>
  </si>
  <si>
    <t>防爆等级 EXPLOSION-PROOF CLASS</t>
  </si>
  <si>
    <t>ExdⅡBT4</t>
  </si>
  <si>
    <t>测温元件规格 THERMO ELEMENT SPECIFICATION</t>
  </si>
  <si>
    <t>测量元件数量 THERMO- ELEMENT QNTY.</t>
  </si>
  <si>
    <t>1</t>
  </si>
  <si>
    <t>结构形式 CONSTRUCTION STYLE</t>
  </si>
  <si>
    <t>铠装</t>
  </si>
  <si>
    <t>保护管直径 THERMOWELL DIAMETER (mm)</t>
  </si>
  <si>
    <t>全长 OVERALL LENGTH (mm)</t>
  </si>
  <si>
    <t>400</t>
  </si>
  <si>
    <t>插入深度 INSERT LENGTH (mm)</t>
  </si>
  <si>
    <t>250</t>
  </si>
  <si>
    <t>接线盒防护等级 ENCLOSURE PROOF</t>
  </si>
  <si>
    <t>安装固定方式 MOUNTING STYLE</t>
  </si>
  <si>
    <t>法兰标准及等级 FLANGE STD.&amp; RATING</t>
  </si>
  <si>
    <t>法兰尺寸及密封面 FLANGE SIZE &amp; FACING</t>
  </si>
  <si>
    <t>接线盒材料 TERMINAL BOX MATERIAL</t>
  </si>
  <si>
    <t>铝合金</t>
  </si>
  <si>
    <t>保护管材料 THERMO-WELL MATERIAL</t>
  </si>
  <si>
    <t>套管材料 WELL MATERIAL</t>
  </si>
  <si>
    <t>316L</t>
  </si>
  <si>
    <t>保护套管结构型式 WELL CONSTRUCTION</t>
  </si>
  <si>
    <t>整体钻孔锥形管</t>
  </si>
  <si>
    <t>制造厂 MANUFACTURER</t>
  </si>
  <si>
    <t>品牌要求：川仪、上自仪、深圳万讯（三选一）</t>
  </si>
  <si>
    <t>数量  QUATITY</t>
  </si>
  <si>
    <t>备注  REMARKS</t>
  </si>
  <si>
    <t>外径Φ25/Φ19，内径φ7</t>
  </si>
  <si>
    <r>
      <rPr>
        <sz val="7"/>
        <rFont val="宋体"/>
        <charset val="134"/>
      </rPr>
      <t>说</t>
    </r>
    <r>
      <rPr>
        <sz val="7"/>
        <rFont val="Times New Roman"/>
        <charset val="134"/>
      </rPr>
      <t xml:space="preserve">    </t>
    </r>
    <r>
      <rPr>
        <sz val="7"/>
        <rFont val="宋体"/>
        <charset val="134"/>
      </rPr>
      <t>明
DESCRIPTION</t>
    </r>
  </si>
  <si>
    <r>
      <rPr>
        <sz val="7"/>
        <rFont val="宋体"/>
        <charset val="134"/>
      </rPr>
      <t>设</t>
    </r>
    <r>
      <rPr>
        <sz val="7"/>
        <rFont val="Times New Roman"/>
        <charset val="134"/>
      </rPr>
      <t xml:space="preserve">  </t>
    </r>
    <r>
      <rPr>
        <sz val="7"/>
        <rFont val="宋体"/>
        <charset val="134"/>
      </rPr>
      <t>计
DESD</t>
    </r>
  </si>
  <si>
    <r>
      <rPr>
        <sz val="7"/>
        <rFont val="宋体"/>
        <charset val="134"/>
      </rPr>
      <t>日</t>
    </r>
    <r>
      <rPr>
        <sz val="7"/>
        <rFont val="Times New Roman"/>
        <charset val="134"/>
      </rPr>
      <t xml:space="preserve"> </t>
    </r>
    <r>
      <rPr>
        <sz val="7"/>
        <rFont val="宋体"/>
        <charset val="134"/>
      </rPr>
      <t>期
DATE</t>
    </r>
  </si>
  <si>
    <r>
      <rPr>
        <sz val="7"/>
        <rFont val="宋体"/>
        <charset val="134"/>
      </rPr>
      <t>校</t>
    </r>
    <r>
      <rPr>
        <sz val="7"/>
        <rFont val="Times New Roman"/>
        <charset val="134"/>
      </rPr>
      <t xml:space="preserve">  </t>
    </r>
    <r>
      <rPr>
        <sz val="7"/>
        <rFont val="宋体"/>
        <charset val="134"/>
      </rPr>
      <t>核
CHED</t>
    </r>
  </si>
  <si>
    <r>
      <rPr>
        <sz val="7"/>
        <rFont val="宋体"/>
        <charset val="134"/>
      </rPr>
      <t>审</t>
    </r>
    <r>
      <rPr>
        <sz val="7"/>
        <rFont val="Times New Roman"/>
        <charset val="134"/>
      </rPr>
      <t xml:space="preserve">   </t>
    </r>
    <r>
      <rPr>
        <sz val="7"/>
        <rFont val="宋体"/>
        <charset val="134"/>
      </rPr>
      <t>核
APPD</t>
    </r>
  </si>
  <si>
    <r>
      <rPr>
        <b/>
        <sz val="9"/>
        <color rgb="FF000000"/>
        <rFont val="宋体"/>
        <charset val="134"/>
      </rPr>
      <t xml:space="preserve">                                                                                                      </t>
    </r>
    <r>
      <rPr>
        <sz val="9"/>
        <color rgb="FF000000"/>
        <rFont val="黑体"/>
        <charset val="134"/>
      </rPr>
      <t xml:space="preserve">江苏索普工程科技有限公司  </t>
    </r>
    <r>
      <rPr>
        <b/>
        <sz val="9"/>
        <color rgb="FF000000"/>
        <rFont val="黑体"/>
        <charset val="134"/>
      </rPr>
      <t xml:space="preserve">     </t>
    </r>
    <r>
      <rPr>
        <sz val="9"/>
        <color rgb="FF000000"/>
        <rFont val="黑体"/>
        <charset val="134"/>
      </rPr>
      <t>JiangSu SOPO Engineering Technology Co. Ltd.</t>
    </r>
  </si>
  <si>
    <t>PRESSURE GAUGE</t>
  </si>
  <si>
    <t>位号
TAG NO.</t>
  </si>
  <si>
    <t>刻度范围 MPa
SCALE</t>
  </si>
  <si>
    <t>P&amp;ID号
P&amp;ID NO.</t>
  </si>
  <si>
    <t>备注
REMARKS</t>
  </si>
  <si>
    <t>工艺介质
FLUID</t>
  </si>
  <si>
    <t xml:space="preserve">温度 ℃
TEMP. </t>
  </si>
  <si>
    <t>压力MPa G
PRESSURE</t>
  </si>
  <si>
    <t>最大压力MPa(G)
MAX.PRESS.</t>
  </si>
  <si>
    <t>TEMP.</t>
  </si>
  <si>
    <t>PRESSURE</t>
  </si>
  <si>
    <t>PG-201a</t>
  </si>
  <si>
    <t>洗涤液
（含少量醋酸）</t>
  </si>
  <si>
    <t>0~0.4</t>
  </si>
  <si>
    <t>PL-207</t>
  </si>
  <si>
    <t>PG-201b</t>
  </si>
  <si>
    <t>PG-202a</t>
  </si>
  <si>
    <t>PL-220</t>
  </si>
  <si>
    <t>PG-202b</t>
  </si>
  <si>
    <t>PG-203a</t>
  </si>
  <si>
    <t>污水
（含少量醋酸）</t>
  </si>
  <si>
    <t>0~1.0</t>
  </si>
  <si>
    <t>202321-02-W06-02/0</t>
  </si>
  <si>
    <t>泵P-203A出口</t>
  </si>
  <si>
    <t>PG-203b</t>
  </si>
  <si>
    <t>泵P-203B出口</t>
  </si>
  <si>
    <t/>
  </si>
  <si>
    <t>测量元件形式 MEASURING ELEMENT STYLE</t>
  </si>
  <si>
    <t>公称直径 NOMINAL DIAMETER (mm)</t>
  </si>
  <si>
    <t>100</t>
  </si>
  <si>
    <t>±1.6%</t>
  </si>
  <si>
    <t>测量元件材质 MEASURING ELEMENT MATERIAL</t>
  </si>
  <si>
    <t>316L S.S</t>
  </si>
  <si>
    <t>表壳材质 CASE MATERIAL</t>
  </si>
  <si>
    <t>304 S.S</t>
  </si>
  <si>
    <t>外壳防护等级 DEGREE OF PROTECTION</t>
  </si>
  <si>
    <t>工艺连接形式 PROCESS CONN. STYLE</t>
  </si>
  <si>
    <t>螺纹规格 THREAD SIZE</t>
  </si>
  <si>
    <t>M20x1.5</t>
  </si>
  <si>
    <t>数量 QUANTITY</t>
  </si>
  <si>
    <t>共6只</t>
  </si>
  <si>
    <t xml:space="preserve">备注 REMARKS
</t>
  </si>
  <si>
    <t>耐震、带红色可调指针</t>
  </si>
  <si>
    <r>
      <rPr>
        <b/>
        <sz val="9"/>
        <color rgb="FF000000"/>
        <rFont val="宋体"/>
        <charset val="134"/>
      </rPr>
      <t xml:space="preserve">                                                                                                      </t>
    </r>
    <r>
      <rPr>
        <sz val="9"/>
        <color rgb="FF000000"/>
        <rFont val="宋体"/>
        <charset val="134"/>
      </rPr>
      <t xml:space="preserve">江苏索普工程科技有限公司  </t>
    </r>
    <r>
      <rPr>
        <b/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JiangSu SOPO Engineering Technology Co. Ltd.</t>
    </r>
  </si>
  <si>
    <t>PRESSURE TRANSMITTER</t>
  </si>
  <si>
    <t>PT-204a</t>
  </si>
  <si>
    <t>PT-205a</t>
  </si>
  <si>
    <t>PT-204b</t>
  </si>
  <si>
    <t>PL-208</t>
  </si>
  <si>
    <t>PL-209</t>
  </si>
  <si>
    <t>PL-221</t>
  </si>
  <si>
    <t>洗涤液（含少量醋酸）</t>
  </si>
  <si>
    <t>最大压力 MAX.PRESS. MPa(G)</t>
  </si>
  <si>
    <t>0~0.4 MPa</t>
  </si>
  <si>
    <t>测量原理 MEAS.PRINCIPLE</t>
  </si>
  <si>
    <t>本体材质 BODY MATERIAL</t>
  </si>
  <si>
    <t>终端接头规格 END CONN.SIZE</t>
  </si>
  <si>
    <t>防护等级 ENCLOSURE PROOF</t>
  </si>
  <si>
    <t>安装形式 INSTALLATION TYPE</t>
  </si>
  <si>
    <t>2"管</t>
  </si>
  <si>
    <t>安装图号 HOOK-UP NO.</t>
  </si>
  <si>
    <t>附件 ACCESSORIES</t>
  </si>
  <si>
    <t>LCD表头</t>
  </si>
  <si>
    <t>毛细管长度 CAPILLARY LENGTH</t>
  </si>
  <si>
    <t>毛细管材料 CAPILLARY MATERIAL</t>
  </si>
  <si>
    <t>毛细管填充材料 CAP.FILL FLUID</t>
  </si>
  <si>
    <t>密封膜片材质 DIAPHRAGM MATERIAL</t>
  </si>
  <si>
    <t>法兰材质 FLANGE MATERIAL</t>
  </si>
  <si>
    <t>说    明
DESCRIPTION</t>
  </si>
  <si>
    <t>设  计
DESD</t>
  </si>
  <si>
    <t>日 期
DATE</t>
  </si>
  <si>
    <t>校  核
CHED</t>
  </si>
  <si>
    <t>审   核
APPD</t>
  </si>
  <si>
    <t>PT-205b</t>
  </si>
  <si>
    <t>PL-222</t>
  </si>
  <si>
    <t>D/P TRANSMITTER(PRESSURE)</t>
  </si>
  <si>
    <t>PT-201</t>
  </si>
  <si>
    <t>PT-202</t>
  </si>
  <si>
    <t>PT-203</t>
  </si>
  <si>
    <r>
      <rPr>
        <sz val="9"/>
        <rFont val="宋体"/>
        <charset val="134"/>
      </rPr>
      <t>用途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SERVICE</t>
    </r>
  </si>
  <si>
    <t>醋酸尾气风机进口压力</t>
  </si>
  <si>
    <t>醋酸尾气风机出口压力</t>
  </si>
  <si>
    <t>醋酸尾气管道压力(一次洗后)</t>
  </si>
  <si>
    <t>设备位号 EQUIP.NO.</t>
  </si>
  <si>
    <t>VT-202</t>
  </si>
  <si>
    <t>VT-203</t>
  </si>
  <si>
    <t>VT-204</t>
  </si>
  <si>
    <r>
      <rPr>
        <sz val="9"/>
        <rFont val="宋体"/>
        <charset val="134"/>
      </rPr>
      <t>操作压力 OPER.PRESS. M</t>
    </r>
    <r>
      <rPr>
        <sz val="9"/>
        <rFont val="宋体"/>
        <charset val="134"/>
      </rPr>
      <t>P</t>
    </r>
    <r>
      <rPr>
        <sz val="9"/>
        <rFont val="宋体"/>
        <charset val="134"/>
      </rPr>
      <t>a(G)</t>
    </r>
  </si>
  <si>
    <t>-0.008</t>
  </si>
  <si>
    <t>0.002</t>
  </si>
  <si>
    <t>操作温度 OPER.TEMPER.℃</t>
  </si>
  <si>
    <t>最大压差 MAX.D/P MPa(G)</t>
  </si>
  <si>
    <t>-10~10KPa</t>
  </si>
  <si>
    <t>0~10KPa</t>
  </si>
  <si>
    <t>0~2.0KPa</t>
  </si>
  <si>
    <t>终端接头规格 END CONN. SIZE</t>
  </si>
  <si>
    <t>延伸长度 EXTENSION LENGTH</t>
  </si>
  <si>
    <r>
      <rPr>
        <sz val="9"/>
        <rFont val="宋体"/>
        <charset val="134"/>
      </rPr>
      <t>数量  QUANTI</t>
    </r>
    <r>
      <rPr>
        <sz val="9"/>
        <rFont val="宋体"/>
        <charset val="134"/>
      </rPr>
      <t>T</t>
    </r>
    <r>
      <rPr>
        <sz val="9"/>
        <rFont val="宋体"/>
        <charset val="134"/>
      </rPr>
      <t>Y</t>
    </r>
  </si>
  <si>
    <t>DN250</t>
  </si>
  <si>
    <t>DN200</t>
  </si>
  <si>
    <t>DN125</t>
  </si>
  <si>
    <t>DN80</t>
  </si>
  <si>
    <t>DN65</t>
  </si>
  <si>
    <t>DN40</t>
  </si>
  <si>
    <t>DN20</t>
  </si>
  <si>
    <t>DN15</t>
  </si>
  <si>
    <t>ELECTROMAGNETIC FLOWMETER</t>
  </si>
  <si>
    <t>FT-203</t>
  </si>
  <si>
    <t>FT-204</t>
  </si>
  <si>
    <t>FT-205</t>
  </si>
  <si>
    <t>污水管流量</t>
  </si>
  <si>
    <t>管道编号 LINE NO.</t>
  </si>
  <si>
    <t>TW-201</t>
  </si>
  <si>
    <t>TW-203</t>
  </si>
  <si>
    <t>PL-211</t>
  </si>
  <si>
    <t>自来水</t>
  </si>
  <si>
    <t>洗涤污水</t>
  </si>
  <si>
    <t>操作压力 OPER.PRESS. MPa(G)</t>
  </si>
  <si>
    <t>0.3</t>
  </si>
  <si>
    <t>0.15</t>
  </si>
  <si>
    <t>操作温度 OPER. TEMPER.℃</t>
  </si>
  <si>
    <t>最大流量 MAX.FLOW   m3/h</t>
  </si>
  <si>
    <t>0.6</t>
  </si>
  <si>
    <t>6.5</t>
  </si>
  <si>
    <r>
      <rPr>
        <sz val="9"/>
        <rFont val="宋体"/>
        <charset val="134"/>
      </rPr>
      <t>正常流量 NOR.FLOW   m</t>
    </r>
    <r>
      <rPr>
        <vertAlign val="superscript"/>
        <sz val="9"/>
        <rFont val="宋体"/>
        <charset val="134"/>
      </rPr>
      <t>3</t>
    </r>
    <r>
      <rPr>
        <sz val="9"/>
        <rFont val="宋体"/>
        <charset val="134"/>
      </rPr>
      <t>/h</t>
    </r>
  </si>
  <si>
    <t>4.5</t>
  </si>
  <si>
    <r>
      <rPr>
        <sz val="9"/>
        <rFont val="宋体"/>
        <charset val="134"/>
      </rPr>
      <t>最小流量 MIN.FLOW   m</t>
    </r>
    <r>
      <rPr>
        <vertAlign val="superscript"/>
        <sz val="9"/>
        <rFont val="宋体"/>
        <charset val="134"/>
      </rPr>
      <t>3</t>
    </r>
    <r>
      <rPr>
        <sz val="9"/>
        <rFont val="宋体"/>
        <charset val="134"/>
      </rPr>
      <t>/h</t>
    </r>
  </si>
  <si>
    <r>
      <rPr>
        <sz val="9"/>
        <rFont val="宋体"/>
        <charset val="134"/>
      </rPr>
      <t>操作状态密度 DENS.AT OPER. Kg/m</t>
    </r>
    <r>
      <rPr>
        <vertAlign val="superscript"/>
        <sz val="9"/>
        <rFont val="宋体"/>
        <charset val="134"/>
      </rPr>
      <t>3</t>
    </r>
  </si>
  <si>
    <t>最小电导率 MIN.CONDUCTIVITY</t>
  </si>
  <si>
    <r>
      <rPr>
        <sz val="9"/>
        <rFont val="Times New Roman"/>
        <charset val="134"/>
      </rPr>
      <t xml:space="preserve">   </t>
    </r>
    <r>
      <rPr>
        <sz val="9"/>
        <rFont val="宋体"/>
        <charset val="134"/>
      </rPr>
      <t>变送器规格  TRANSMITTER SPECIFICATION</t>
    </r>
  </si>
  <si>
    <t>公称通径 NOMINAL DIAMETER (mm)</t>
  </si>
  <si>
    <t>1-1/2"</t>
  </si>
  <si>
    <t>3/8"</t>
  </si>
  <si>
    <t>衬里材质 LINING MATERIAL</t>
  </si>
  <si>
    <t>电极材质 ELECTRODE MATERIAL</t>
  </si>
  <si>
    <t>3/8" RF</t>
  </si>
  <si>
    <t>接地环材质 GROUND RING MATERIAL</t>
  </si>
  <si>
    <t>转换器规格 CONVERTER SPECIFICATION</t>
  </si>
  <si>
    <t>直接安装</t>
  </si>
  <si>
    <t>要</t>
  </si>
  <si>
    <r>
      <rPr>
        <sz val="9"/>
        <rFont val="宋体"/>
        <charset val="134"/>
      </rPr>
      <t xml:space="preserve">制造厂 </t>
    </r>
    <r>
      <rPr>
        <sz val="9"/>
        <rFont val="宋体"/>
        <charset val="134"/>
      </rPr>
      <t xml:space="preserve"> </t>
    </r>
    <r>
      <rPr>
        <sz val="9"/>
        <rFont val="宋体"/>
        <charset val="134"/>
      </rPr>
      <t>MANUFACTURER</t>
    </r>
  </si>
  <si>
    <t>备注 REMARKS</t>
  </si>
  <si>
    <t>一体式，带现场显示表</t>
  </si>
  <si>
    <t>VARIABLE AREA FLOWMETER</t>
  </si>
  <si>
    <t>FT-201a</t>
  </si>
  <si>
    <t>FT-201b</t>
  </si>
  <si>
    <t>FT-202a</t>
  </si>
  <si>
    <t>洗涤水循环槽
回流管流量</t>
  </si>
  <si>
    <t>最大流量 MAX.FLOW m3/h</t>
  </si>
  <si>
    <t>正常流量 NOR.FLOW m3/h</t>
  </si>
  <si>
    <t>最小流量 MIN.FLOW m3/h</t>
  </si>
  <si>
    <t>1004</t>
  </si>
  <si>
    <t>操作状态粘度 VISC.AT OPER. mPa.s</t>
  </si>
  <si>
    <t>1.3</t>
  </si>
  <si>
    <t>流量计规格 FLOWMETER SPECIFICATION</t>
  </si>
  <si>
    <t>0.3~3m3/h</t>
  </si>
  <si>
    <t>口径 DIAMETER</t>
  </si>
  <si>
    <t>1"</t>
  </si>
  <si>
    <t>测量管材质 MEAS.PIPE MATERIAL</t>
  </si>
  <si>
    <t>浮子材质 LINING MATERIAL</t>
  </si>
  <si>
    <t>工艺连接形式 PROCESS CONN.STYLE</t>
  </si>
  <si>
    <t>底进侧出，线性刻度</t>
  </si>
  <si>
    <t>FT-202b</t>
  </si>
  <si>
    <t xml:space="preserve">最大流量 MAX.FLOW </t>
  </si>
  <si>
    <t xml:space="preserve">正常流量 NOR.FLOW </t>
  </si>
  <si>
    <t xml:space="preserve">最小流量 MIN.FLOW </t>
  </si>
  <si>
    <t>HG/T 20592 2009</t>
  </si>
  <si>
    <t>差压变送器(液位)</t>
  </si>
  <si>
    <t>D/P TRANSMITTER（LEVEL）</t>
  </si>
  <si>
    <t>LT-201a</t>
  </si>
  <si>
    <t>LT-201b</t>
  </si>
  <si>
    <t>洗涤水循环槽V201A液位</t>
  </si>
  <si>
    <t>洗涤水循环槽V201B液位</t>
  </si>
  <si>
    <t>V201A</t>
  </si>
  <si>
    <t>V201B</t>
  </si>
  <si>
    <t>常压</t>
  </si>
  <si>
    <t>常温</t>
  </si>
  <si>
    <t>操作密度 DENSITY AT OPER. kg/m3</t>
  </si>
  <si>
    <t>液位起始范围 INIT.LEVEL RAN. mm</t>
  </si>
  <si>
    <t>法兰间距  FLANGE DISTAN. (mm)</t>
  </si>
  <si>
    <t>2700</t>
  </si>
  <si>
    <t>0~26.57 Kpa(0~100%)</t>
  </si>
  <si>
    <t>2"管立柱</t>
  </si>
  <si>
    <t>隔离介质密度 DENS. OF SEAL MED. kg/m3</t>
  </si>
  <si>
    <t>正负迁移范围  ELEVATION &amp; SUPPRESSION</t>
  </si>
  <si>
    <t>100%</t>
  </si>
  <si>
    <t>LCD</t>
  </si>
  <si>
    <t>2x3m</t>
  </si>
  <si>
    <t>数量  QUANTITY</t>
  </si>
  <si>
    <t>双法兰</t>
  </si>
  <si>
    <t>雷达液(料)位计</t>
  </si>
  <si>
    <t>REDAR LEVEL METER</t>
  </si>
  <si>
    <t>LT-202</t>
  </si>
  <si>
    <t>污水池V202液位</t>
  </si>
  <si>
    <t>设备位号 EQUIP. NO.</t>
  </si>
  <si>
    <t>V202</t>
  </si>
  <si>
    <t>污水（含少量醋酸）</t>
  </si>
  <si>
    <r>
      <rPr>
        <sz val="9"/>
        <color indexed="8"/>
        <rFont val="宋体"/>
        <charset val="134"/>
      </rPr>
      <t>操作密度 DENS.AT OPER.Kg/m</t>
    </r>
    <r>
      <rPr>
        <vertAlign val="superscript"/>
        <sz val="9"/>
        <color indexed="8"/>
        <rFont val="宋体"/>
        <charset val="134"/>
      </rPr>
      <t>3</t>
    </r>
  </si>
  <si>
    <t>罐尺寸 TANK SIZE</t>
  </si>
  <si>
    <t>2000x2000x2200</t>
  </si>
  <si>
    <t>罐形式 TANK TYPE</t>
  </si>
  <si>
    <t>仪表规格 METER SPECIFICATION</t>
  </si>
  <si>
    <t>仪表名称 NAME</t>
  </si>
  <si>
    <t>雷达液位计</t>
  </si>
  <si>
    <t>0~2200 mm</t>
  </si>
  <si>
    <t>触点形式 CONTACT FORM</t>
  </si>
  <si>
    <t>触点容量 CONTACT RATE</t>
  </si>
  <si>
    <t>元件形式 ELEMENT TYPE</t>
  </si>
  <si>
    <t>喇叭口天线</t>
  </si>
  <si>
    <t>元件材料 ELEMENT MATERIAL</t>
  </si>
  <si>
    <t>HG/T20592 PN10</t>
  </si>
  <si>
    <t>备注   REMARKS</t>
  </si>
  <si>
    <t>MAGNETIC LEVEL GAUGE</t>
  </si>
  <si>
    <t>LG-201a</t>
  </si>
  <si>
    <t>LG-201b</t>
  </si>
  <si>
    <r>
      <rPr>
        <sz val="9"/>
        <rFont val="宋体"/>
        <charset val="134"/>
      </rPr>
      <t>操作密度 DENS.AT OPER.Kg/m</t>
    </r>
    <r>
      <rPr>
        <vertAlign val="superscript"/>
        <sz val="9"/>
        <rFont val="宋体"/>
        <charset val="134"/>
      </rPr>
      <t>3</t>
    </r>
  </si>
  <si>
    <t>介质粘度 DYNAMIC VISCOSITY mPa.s</t>
  </si>
  <si>
    <t>液位计规格 LEVEL GAUGE SPECIFICATION</t>
  </si>
  <si>
    <t>型式 TYPE</t>
  </si>
  <si>
    <t>侧装式</t>
  </si>
  <si>
    <t>0~2700 mm</t>
  </si>
  <si>
    <t>上限报警设定值 HIGH SET POINT</t>
  </si>
  <si>
    <t>下限报警设定值 LOW SET POINT</t>
  </si>
  <si>
    <r>
      <rPr>
        <sz val="9"/>
        <rFont val="宋体"/>
        <charset val="134"/>
      </rPr>
      <t>浮子材质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MAGNETIC FLOAT MATERIAL</t>
    </r>
  </si>
  <si>
    <r>
      <rPr>
        <sz val="9"/>
        <rFont val="宋体"/>
        <charset val="134"/>
      </rPr>
      <t>本体材质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BODY MATERIAL</t>
    </r>
  </si>
  <si>
    <t>手动按钮</t>
  </si>
  <si>
    <t>SWITCH/BUTTON</t>
  </si>
  <si>
    <t>位号</t>
  </si>
  <si>
    <t>用途</t>
  </si>
  <si>
    <t>外型</t>
  </si>
  <si>
    <t>报警灯颜色</t>
  </si>
  <si>
    <t>备注</t>
  </si>
  <si>
    <t>NO.</t>
  </si>
  <si>
    <t>Tag No.</t>
  </si>
  <si>
    <t xml:space="preserve">Service </t>
  </si>
  <si>
    <t>Appearance</t>
  </si>
  <si>
    <t>Colour</t>
  </si>
  <si>
    <t>REMARKS</t>
  </si>
  <si>
    <t>HSS-201</t>
  </si>
  <si>
    <t>醋酸尾急停</t>
  </si>
  <si>
    <t>带防护透明罩</t>
  </si>
  <si>
    <t>红色</t>
  </si>
  <si>
    <t>手动按钮规格 SWITCH/BUTTON SPECIFICATION</t>
  </si>
  <si>
    <t>开关形式 Type</t>
  </si>
  <si>
    <t>急停按钮</t>
  </si>
  <si>
    <t>触点形式 Contact material</t>
  </si>
  <si>
    <t>干触点，NC</t>
  </si>
  <si>
    <t>额定电流 Rated current</t>
  </si>
  <si>
    <t>Max 5A</t>
  </si>
  <si>
    <t>额定电压 Rated voltage</t>
  </si>
  <si>
    <t>24V DC</t>
  </si>
  <si>
    <t>开关形状Shape</t>
  </si>
  <si>
    <t>蘑菇型</t>
  </si>
  <si>
    <t>弹簧复位 Spring reset</t>
  </si>
  <si>
    <t>是,旋转复位</t>
  </si>
  <si>
    <t xml:space="preserve">防爆等级Explosion-proof Class </t>
  </si>
  <si>
    <t>ExdIICT4</t>
  </si>
  <si>
    <t xml:space="preserve">防护等级Enclosure Protection </t>
  </si>
  <si>
    <t xml:space="preserve">电气接口Electrical Connection </t>
  </si>
  <si>
    <t>安装支架 Mounting bracket</t>
  </si>
  <si>
    <t>2" 管装</t>
  </si>
  <si>
    <t>材质 Material</t>
  </si>
  <si>
    <t>聚酯树脂</t>
  </si>
  <si>
    <t>外形尺寸 CASE SIZE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</si>
</sst>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6">
    <font>
      <sz val="9"/>
      <name val="宋体"/>
      <charset val="134"/>
    </font>
    <font>
      <b/>
      <sz val="9"/>
      <color rgb="FF000000"/>
      <name val="宋体"/>
      <charset val="134"/>
    </font>
    <font>
      <sz val="7"/>
      <color theme="1"/>
      <name val="宋体"/>
      <charset val="134"/>
    </font>
    <font>
      <u/>
      <sz val="9"/>
      <color theme="10"/>
      <name val="宋体"/>
      <charset val="134"/>
    </font>
    <font>
      <sz val="6"/>
      <color theme="1"/>
      <name val="宋体"/>
      <charset val="134"/>
    </font>
    <font>
      <sz val="9"/>
      <color theme="1"/>
      <name val="宋体"/>
      <charset val="134"/>
    </font>
    <font>
      <sz val="9"/>
      <name val="Times New Roman"/>
      <charset val="134"/>
    </font>
    <font>
      <sz val="9"/>
      <color indexed="8"/>
      <name val="宋体"/>
      <charset val="134"/>
    </font>
    <font>
      <sz val="7"/>
      <name val="宋体"/>
      <charset val="134"/>
    </font>
    <font>
      <sz val="8"/>
      <name val="Times New Roman"/>
      <charset val="134"/>
    </font>
    <font>
      <sz val="9"/>
      <color indexed="8"/>
      <name val="Times New Roman"/>
      <charset val="134"/>
    </font>
    <font>
      <b/>
      <sz val="9"/>
      <color indexed="8"/>
      <name val="宋体"/>
      <charset val="134"/>
    </font>
    <font>
      <sz val="9"/>
      <color indexed="10"/>
      <name val="Times New Roman"/>
      <charset val="134"/>
    </font>
    <font>
      <sz val="9"/>
      <color indexed="10"/>
      <name val="宋体"/>
      <charset val="134"/>
    </font>
    <font>
      <sz val="7"/>
      <name val="Times New Roman"/>
      <charset val="134"/>
    </font>
    <font>
      <sz val="10"/>
      <name val="宋体"/>
      <charset val="134"/>
    </font>
    <font>
      <sz val="8"/>
      <name val="宋体"/>
      <charset val="134"/>
    </font>
    <font>
      <b/>
      <sz val="9"/>
      <color theme="1"/>
      <name val="宋体"/>
      <charset val="134"/>
    </font>
    <font>
      <sz val="9"/>
      <color rgb="FFFF0000"/>
      <name val="宋体"/>
      <charset val="134"/>
    </font>
    <font>
      <sz val="12"/>
      <name val="宋体"/>
      <charset val="134"/>
    </font>
    <font>
      <sz val="9"/>
      <color theme="10"/>
      <name val="宋体"/>
      <charset val="134"/>
    </font>
    <font>
      <sz val="11"/>
      <name val="黑体"/>
      <charset val="134"/>
    </font>
    <font>
      <b/>
      <sz val="20"/>
      <name val="宋体"/>
      <charset val="134"/>
    </font>
    <font>
      <sz val="20"/>
      <name val="宋体"/>
      <charset val="134"/>
    </font>
    <font>
      <b/>
      <sz val="2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7"/>
      <color indexed="8"/>
      <name val="Times New Roman"/>
      <charset val="134"/>
    </font>
    <font>
      <sz val="7"/>
      <color indexed="8"/>
      <name val="宋体"/>
      <charset val="134"/>
    </font>
    <font>
      <sz val="9"/>
      <color rgb="FF000000"/>
      <name val="宋体"/>
      <charset val="134"/>
    </font>
    <font>
      <vertAlign val="superscript"/>
      <sz val="9"/>
      <name val="宋体"/>
      <charset val="134"/>
    </font>
    <font>
      <vertAlign val="superscript"/>
      <sz val="9"/>
      <color indexed="8"/>
      <name val="宋体"/>
      <charset val="134"/>
    </font>
    <font>
      <sz val="9"/>
      <color rgb="FF000000"/>
      <name val="黑体"/>
      <charset val="134"/>
    </font>
    <font>
      <b/>
      <sz val="9"/>
      <color rgb="FF000000"/>
      <name val="黑体"/>
      <charset val="134"/>
    </font>
    <font>
      <sz val="9"/>
      <color indexed="8"/>
      <name val="黑体"/>
      <charset val="134"/>
    </font>
    <font>
      <b/>
      <sz val="9"/>
      <color indexed="8"/>
      <name val="黑体"/>
      <charset val="134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25" fillId="9" borderId="5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56" applyNumberFormat="0" applyFill="0" applyAlignment="0" applyProtection="0">
      <alignment vertical="center"/>
    </xf>
    <xf numFmtId="0" fontId="31" fillId="0" borderId="56" applyNumberFormat="0" applyFill="0" applyAlignment="0" applyProtection="0">
      <alignment vertical="center"/>
    </xf>
    <xf numFmtId="0" fontId="32" fillId="0" borderId="5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10" borderId="58" applyNumberFormat="0" applyAlignment="0" applyProtection="0">
      <alignment vertical="center"/>
    </xf>
    <xf numFmtId="0" fontId="34" fillId="11" borderId="59" applyNumberFormat="0" applyAlignment="0" applyProtection="0">
      <alignment vertical="center"/>
    </xf>
    <xf numFmtId="0" fontId="35" fillId="11" borderId="58" applyNumberFormat="0" applyAlignment="0" applyProtection="0">
      <alignment vertical="center"/>
    </xf>
    <xf numFmtId="0" fontId="36" fillId="12" borderId="60" applyNumberFormat="0" applyAlignment="0" applyProtection="0">
      <alignment vertical="center"/>
    </xf>
    <xf numFmtId="0" fontId="37" fillId="0" borderId="61" applyNumberFormat="0" applyFill="0" applyAlignment="0" applyProtection="0">
      <alignment vertical="center"/>
    </xf>
    <xf numFmtId="0" fontId="38" fillId="0" borderId="62" applyNumberFormat="0" applyFill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0" fillId="0" borderId="0"/>
    <xf numFmtId="0" fontId="1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613">
    <xf numFmtId="0" fontId="0" fillId="0" borderId="0" xfId="0"/>
    <xf numFmtId="49" fontId="0" fillId="0" borderId="0" xfId="49" applyNumberFormat="1"/>
    <xf numFmtId="0" fontId="0" fillId="0" borderId="0" xfId="49"/>
    <xf numFmtId="49" fontId="1" fillId="0" borderId="1" xfId="49" applyNumberFormat="1" applyFont="1" applyBorder="1" applyAlignment="1">
      <alignment horizontal="center" wrapText="1"/>
    </xf>
    <xf numFmtId="49" fontId="1" fillId="0" borderId="2" xfId="49" applyNumberFormat="1" applyFont="1" applyBorder="1" applyAlignment="1">
      <alignment horizontal="center" wrapText="1"/>
    </xf>
    <xf numFmtId="49" fontId="0" fillId="0" borderId="1" xfId="49" applyNumberFormat="1" applyBorder="1" applyAlignment="1">
      <alignment horizontal="center" vertical="center" wrapText="1"/>
    </xf>
    <xf numFmtId="49" fontId="0" fillId="0" borderId="2" xfId="49" applyNumberFormat="1" applyBorder="1" applyAlignment="1">
      <alignment horizontal="center" vertical="center" wrapText="1"/>
    </xf>
    <xf numFmtId="49" fontId="0" fillId="0" borderId="3" xfId="49" applyNumberFormat="1" applyBorder="1" applyAlignment="1">
      <alignment horizontal="center" vertical="center" wrapText="1"/>
    </xf>
    <xf numFmtId="49" fontId="2" fillId="0" borderId="4" xfId="49" applyNumberFormat="1" applyFont="1" applyBorder="1" applyAlignment="1">
      <alignment horizontal="center" vertical="center" wrapText="1" shrinkToFit="1"/>
    </xf>
    <xf numFmtId="49" fontId="2" fillId="0" borderId="5" xfId="49" applyNumberFormat="1" applyFont="1" applyBorder="1" applyAlignment="1">
      <alignment horizontal="center" vertical="center" wrapText="1" shrinkToFit="1"/>
    </xf>
    <xf numFmtId="49" fontId="2" fillId="0" borderId="6" xfId="49" applyNumberFormat="1" applyFont="1" applyBorder="1" applyAlignment="1">
      <alignment horizontal="center" vertical="center" wrapText="1" shrinkToFit="1"/>
    </xf>
    <xf numFmtId="0" fontId="3" fillId="0" borderId="0" xfId="6"/>
    <xf numFmtId="49" fontId="1" fillId="0" borderId="7" xfId="49" applyNumberFormat="1" applyFont="1" applyBorder="1" applyAlignment="1">
      <alignment horizontal="center" wrapText="1"/>
    </xf>
    <xf numFmtId="49" fontId="1" fillId="0" borderId="0" xfId="49" applyNumberFormat="1" applyFont="1" applyAlignment="1">
      <alignment horizontal="center" wrapText="1"/>
    </xf>
    <xf numFmtId="49" fontId="0" fillId="0" borderId="7" xfId="49" applyNumberFormat="1" applyBorder="1" applyAlignment="1">
      <alignment horizontal="centerContinuous"/>
    </xf>
    <xf numFmtId="49" fontId="0" fillId="0" borderId="0" xfId="49" applyNumberFormat="1" applyAlignment="1">
      <alignment horizontal="centerContinuous"/>
    </xf>
    <xf numFmtId="49" fontId="0" fillId="0" borderId="8" xfId="49" applyNumberFormat="1" applyBorder="1" applyAlignment="1">
      <alignment horizontal="centerContinuous"/>
    </xf>
    <xf numFmtId="49" fontId="4" fillId="0" borderId="9" xfId="49" applyNumberFormat="1" applyFont="1" applyBorder="1" applyAlignment="1">
      <alignment horizontal="center" wrapText="1"/>
    </xf>
    <xf numFmtId="49" fontId="4" fillId="0" borderId="10" xfId="49" applyNumberFormat="1" applyFont="1" applyBorder="1" applyAlignment="1">
      <alignment horizontal="center"/>
    </xf>
    <xf numFmtId="0" fontId="5" fillId="0" borderId="11" xfId="49" applyFont="1" applyBorder="1" applyAlignment="1">
      <alignment horizontal="center" vertical="center"/>
    </xf>
    <xf numFmtId="0" fontId="5" fillId="0" borderId="10" xfId="49" applyFont="1" applyBorder="1" applyAlignment="1">
      <alignment horizontal="center" vertical="center"/>
    </xf>
    <xf numFmtId="0" fontId="5" fillId="0" borderId="12" xfId="49" applyFont="1" applyBorder="1" applyAlignment="1">
      <alignment horizontal="center" vertical="center"/>
    </xf>
    <xf numFmtId="49" fontId="2" fillId="0" borderId="11" xfId="49" applyNumberFormat="1" applyFont="1" applyBorder="1" applyAlignment="1">
      <alignment horizontal="center" wrapText="1"/>
    </xf>
    <xf numFmtId="49" fontId="2" fillId="0" borderId="10" xfId="49" applyNumberFormat="1" applyFont="1" applyBorder="1" applyAlignment="1">
      <alignment horizontal="center"/>
    </xf>
    <xf numFmtId="49" fontId="2" fillId="0" borderId="12" xfId="49" applyNumberFormat="1" applyFont="1" applyBorder="1" applyAlignment="1">
      <alignment horizontal="center"/>
    </xf>
    <xf numFmtId="0" fontId="5" fillId="0" borderId="13" xfId="49" applyFont="1" applyBorder="1" applyAlignment="1">
      <alignment horizontal="center" vertical="center"/>
    </xf>
    <xf numFmtId="49" fontId="0" fillId="0" borderId="14" xfId="49" applyNumberFormat="1" applyBorder="1" applyAlignment="1">
      <alignment horizontal="centerContinuous" vertical="center"/>
    </xf>
    <xf numFmtId="49" fontId="0" fillId="0" borderId="15" xfId="49" applyNumberFormat="1" applyBorder="1" applyAlignment="1">
      <alignment horizontal="centerContinuous"/>
    </xf>
    <xf numFmtId="49" fontId="0" fillId="0" borderId="16" xfId="49" applyNumberFormat="1" applyBorder="1" applyAlignment="1">
      <alignment horizontal="centerContinuous"/>
    </xf>
    <xf numFmtId="49" fontId="2" fillId="0" borderId="9" xfId="49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1" fillId="0" borderId="17" xfId="49" applyNumberFormat="1" applyFont="1" applyBorder="1" applyAlignment="1">
      <alignment horizontal="center" wrapText="1"/>
    </xf>
    <xf numFmtId="49" fontId="1" fillId="0" borderId="18" xfId="49" applyNumberFormat="1" applyFont="1" applyBorder="1" applyAlignment="1">
      <alignment horizontal="center" wrapText="1"/>
    </xf>
    <xf numFmtId="49" fontId="2" fillId="0" borderId="19" xfId="49" applyNumberFormat="1" applyFont="1" applyBorder="1" applyAlignment="1">
      <alignment horizontal="center" wrapText="1"/>
    </xf>
    <xf numFmtId="49" fontId="2" fillId="0" borderId="20" xfId="49" applyNumberFormat="1" applyFont="1" applyBorder="1" applyAlignment="1">
      <alignment horizontal="center"/>
    </xf>
    <xf numFmtId="49" fontId="2" fillId="0" borderId="21" xfId="49" applyNumberFormat="1" applyFont="1" applyBorder="1" applyAlignment="1">
      <alignment horizontal="center"/>
    </xf>
    <xf numFmtId="49" fontId="6" fillId="0" borderId="22" xfId="49" applyNumberFormat="1" applyFont="1" applyBorder="1" applyAlignment="1">
      <alignment horizontal="left" vertical="center"/>
    </xf>
    <xf numFmtId="49" fontId="0" fillId="0" borderId="20" xfId="49" applyNumberFormat="1" applyBorder="1" applyAlignment="1">
      <alignment horizontal="left" vertical="center"/>
    </xf>
    <xf numFmtId="49" fontId="0" fillId="0" borderId="23" xfId="49" applyNumberFormat="1" applyBorder="1" applyAlignment="1">
      <alignment horizontal="left" vertical="center"/>
    </xf>
    <xf numFmtId="0" fontId="2" fillId="0" borderId="22" xfId="49" applyFont="1" applyBorder="1" applyAlignment="1">
      <alignment horizontal="center" vertical="center"/>
    </xf>
    <xf numFmtId="0" fontId="2" fillId="0" borderId="20" xfId="49" applyFont="1" applyBorder="1" applyAlignment="1">
      <alignment horizontal="center" vertical="center"/>
    </xf>
    <xf numFmtId="0" fontId="2" fillId="0" borderId="21" xfId="49" applyFont="1" applyBorder="1" applyAlignment="1">
      <alignment horizontal="center" vertical="center"/>
    </xf>
    <xf numFmtId="49" fontId="2" fillId="0" borderId="20" xfId="49" applyNumberFormat="1" applyFont="1" applyBorder="1" applyAlignment="1">
      <alignment horizontal="center" wrapText="1"/>
    </xf>
    <xf numFmtId="0" fontId="5" fillId="0" borderId="20" xfId="49" applyFont="1" applyBorder="1" applyAlignment="1">
      <alignment horizontal="center" wrapText="1"/>
    </xf>
    <xf numFmtId="0" fontId="5" fillId="0" borderId="23" xfId="49" applyFont="1" applyBorder="1" applyAlignment="1">
      <alignment horizontal="center" wrapText="1"/>
    </xf>
    <xf numFmtId="49" fontId="0" fillId="0" borderId="24" xfId="49" applyNumberFormat="1" applyBorder="1" applyAlignment="1">
      <alignment horizontal="centerContinuous"/>
    </xf>
    <xf numFmtId="49" fontId="0" fillId="0" borderId="25" xfId="49" applyNumberFormat="1" applyBorder="1" applyAlignment="1">
      <alignment horizontal="center"/>
    </xf>
    <xf numFmtId="49" fontId="0" fillId="0" borderId="26" xfId="49" applyNumberFormat="1" applyBorder="1" applyAlignment="1">
      <alignment horizontal="center"/>
    </xf>
    <xf numFmtId="49" fontId="0" fillId="0" borderId="27" xfId="49" applyNumberFormat="1" applyBorder="1" applyAlignment="1">
      <alignment horizontal="center"/>
    </xf>
    <xf numFmtId="49" fontId="0" fillId="0" borderId="28" xfId="49" applyNumberFormat="1" applyBorder="1" applyAlignment="1">
      <alignment horizontal="center"/>
    </xf>
    <xf numFmtId="49" fontId="0" fillId="0" borderId="0" xfId="49" applyNumberFormat="1" applyAlignment="1">
      <alignment horizontal="center"/>
    </xf>
    <xf numFmtId="49" fontId="0" fillId="0" borderId="24" xfId="49" applyNumberFormat="1" applyBorder="1" applyAlignment="1">
      <alignment horizontal="center"/>
    </xf>
    <xf numFmtId="49" fontId="0" fillId="0" borderId="29" xfId="49" applyNumberFormat="1" applyBorder="1" applyAlignment="1">
      <alignment horizontal="center" wrapText="1"/>
    </xf>
    <xf numFmtId="49" fontId="0" fillId="0" borderId="2" xfId="49" applyNumberFormat="1" applyBorder="1" applyAlignment="1">
      <alignment horizontal="center" wrapText="1"/>
    </xf>
    <xf numFmtId="49" fontId="0" fillId="0" borderId="30" xfId="49" applyNumberFormat="1" applyBorder="1" applyAlignment="1">
      <alignment horizontal="center" wrapText="1"/>
    </xf>
    <xf numFmtId="49" fontId="0" fillId="0" borderId="29" xfId="49" applyNumberFormat="1" applyBorder="1" applyAlignment="1">
      <alignment horizontal="center"/>
    </xf>
    <xf numFmtId="49" fontId="0" fillId="0" borderId="2" xfId="49" applyNumberFormat="1" applyBorder="1" applyAlignment="1">
      <alignment horizontal="center"/>
    </xf>
    <xf numFmtId="49" fontId="0" fillId="0" borderId="30" xfId="49" applyNumberFormat="1" applyBorder="1" applyAlignment="1">
      <alignment horizontal="center"/>
    </xf>
    <xf numFmtId="49" fontId="0" fillId="0" borderId="14" xfId="49" applyNumberFormat="1" applyBorder="1" applyAlignment="1">
      <alignment horizontal="centerContinuous"/>
    </xf>
    <xf numFmtId="49" fontId="0" fillId="0" borderId="31" xfId="49" applyNumberFormat="1" applyBorder="1" applyAlignment="1">
      <alignment horizontal="centerContinuous"/>
    </xf>
    <xf numFmtId="49" fontId="0" fillId="0" borderId="32" xfId="49" applyNumberFormat="1" applyBorder="1" applyAlignment="1">
      <alignment horizontal="center"/>
    </xf>
    <xf numFmtId="49" fontId="0" fillId="0" borderId="15" xfId="49" applyNumberFormat="1" applyBorder="1" applyAlignment="1">
      <alignment horizontal="center"/>
    </xf>
    <xf numFmtId="49" fontId="0" fillId="0" borderId="31" xfId="49" applyNumberFormat="1" applyBorder="1" applyAlignment="1">
      <alignment horizontal="center"/>
    </xf>
    <xf numFmtId="49" fontId="0" fillId="0" borderId="9" xfId="49" applyNumberFormat="1" applyBorder="1" applyAlignment="1">
      <alignment horizontal="center"/>
    </xf>
    <xf numFmtId="49" fontId="0" fillId="0" borderId="12" xfId="49" applyNumberFormat="1" applyBorder="1" applyAlignment="1">
      <alignment horizontal="center"/>
    </xf>
    <xf numFmtId="49" fontId="0" fillId="0" borderId="11" xfId="49" applyNumberFormat="1" applyBorder="1" applyAlignment="1">
      <alignment horizontal="center"/>
    </xf>
    <xf numFmtId="49" fontId="0" fillId="0" borderId="10" xfId="49" applyNumberFormat="1" applyBorder="1" applyAlignment="1">
      <alignment horizontal="center"/>
    </xf>
    <xf numFmtId="49" fontId="0" fillId="0" borderId="13" xfId="49" applyNumberFormat="1" applyBorder="1" applyAlignment="1">
      <alignment horizontal="center"/>
    </xf>
    <xf numFmtId="0" fontId="0" fillId="0" borderId="11" xfId="49" applyBorder="1" applyAlignment="1">
      <alignment horizontal="center"/>
    </xf>
    <xf numFmtId="0" fontId="0" fillId="0" borderId="10" xfId="49" applyBorder="1" applyAlignment="1">
      <alignment horizontal="center"/>
    </xf>
    <xf numFmtId="0" fontId="0" fillId="0" borderId="12" xfId="49" applyBorder="1" applyAlignment="1">
      <alignment horizontal="center"/>
    </xf>
    <xf numFmtId="49" fontId="0" fillId="0" borderId="14" xfId="49" applyNumberFormat="1" applyBorder="1"/>
    <xf numFmtId="49" fontId="0" fillId="0" borderId="15" xfId="49" applyNumberFormat="1" applyBorder="1"/>
    <xf numFmtId="49" fontId="0" fillId="0" borderId="31" xfId="49" applyNumberFormat="1" applyBorder="1"/>
    <xf numFmtId="49" fontId="0" fillId="0" borderId="16" xfId="49" applyNumberFormat="1" applyBorder="1"/>
    <xf numFmtId="49" fontId="7" fillId="0" borderId="33" xfId="49" applyNumberFormat="1" applyFont="1" applyBorder="1" applyAlignment="1">
      <alignment horizontal="left" vertical="center"/>
    </xf>
    <xf numFmtId="49" fontId="7" fillId="0" borderId="34" xfId="49" applyNumberFormat="1" applyFont="1" applyBorder="1" applyAlignment="1">
      <alignment horizontal="left" vertical="center"/>
    </xf>
    <xf numFmtId="49" fontId="7" fillId="0" borderId="35" xfId="49" applyNumberFormat="1" applyFont="1" applyBorder="1" applyAlignment="1">
      <alignment horizontal="left" vertical="center"/>
    </xf>
    <xf numFmtId="49" fontId="7" fillId="0" borderId="36" xfId="49" applyNumberFormat="1" applyFont="1" applyBorder="1"/>
    <xf numFmtId="49" fontId="7" fillId="0" borderId="34" xfId="49" applyNumberFormat="1" applyFont="1" applyBorder="1"/>
    <xf numFmtId="49" fontId="7" fillId="0" borderId="37" xfId="49" applyNumberFormat="1" applyFont="1" applyBorder="1"/>
    <xf numFmtId="49" fontId="7" fillId="0" borderId="14" xfId="49" applyNumberFormat="1" applyFont="1" applyBorder="1" applyAlignment="1">
      <alignment horizontal="left" vertical="center"/>
    </xf>
    <xf numFmtId="49" fontId="7" fillId="0" borderId="15" xfId="49" applyNumberFormat="1" applyFont="1" applyBorder="1" applyAlignment="1">
      <alignment horizontal="left" vertical="center"/>
    </xf>
    <xf numFmtId="49" fontId="7" fillId="0" borderId="31" xfId="49" applyNumberFormat="1" applyFont="1" applyBorder="1" applyAlignment="1">
      <alignment horizontal="left" vertical="center"/>
    </xf>
    <xf numFmtId="49" fontId="7" fillId="0" borderId="15" xfId="49" applyNumberFormat="1" applyFont="1" applyBorder="1"/>
    <xf numFmtId="49" fontId="7" fillId="0" borderId="16" xfId="49" applyNumberFormat="1" applyFont="1" applyBorder="1"/>
    <xf numFmtId="49" fontId="7" fillId="0" borderId="7" xfId="49" applyNumberFormat="1" applyFont="1" applyBorder="1" applyAlignment="1">
      <alignment vertical="center"/>
    </xf>
    <xf numFmtId="0" fontId="7" fillId="0" borderId="0" xfId="49" applyFont="1" applyAlignment="1">
      <alignment vertical="center"/>
    </xf>
    <xf numFmtId="49" fontId="7" fillId="0" borderId="0" xfId="49" applyNumberFormat="1" applyFont="1" applyAlignment="1">
      <alignment horizontal="center"/>
    </xf>
    <xf numFmtId="49" fontId="7" fillId="0" borderId="8" xfId="49" applyNumberFormat="1" applyFont="1" applyBorder="1" applyAlignment="1">
      <alignment horizontal="center"/>
    </xf>
    <xf numFmtId="0" fontId="7" fillId="0" borderId="14" xfId="49" applyFont="1" applyBorder="1" applyAlignment="1">
      <alignment vertical="center"/>
    </xf>
    <xf numFmtId="0" fontId="7" fillId="0" borderId="15" xfId="49" applyFont="1" applyBorder="1" applyAlignment="1">
      <alignment vertical="center"/>
    </xf>
    <xf numFmtId="0" fontId="0" fillId="0" borderId="14" xfId="49" applyBorder="1"/>
    <xf numFmtId="0" fontId="0" fillId="0" borderId="31" xfId="49" applyBorder="1"/>
    <xf numFmtId="0" fontId="0" fillId="0" borderId="15" xfId="49" applyBorder="1"/>
    <xf numFmtId="0" fontId="0" fillId="0" borderId="32" xfId="49" applyBorder="1"/>
    <xf numFmtId="0" fontId="0" fillId="0" borderId="16" xfId="49" applyBorder="1"/>
    <xf numFmtId="0" fontId="5" fillId="0" borderId="21" xfId="49" applyFont="1" applyBorder="1" applyAlignment="1">
      <alignment horizontal="center" wrapText="1"/>
    </xf>
    <xf numFmtId="49" fontId="8" fillId="0" borderId="22" xfId="49" applyNumberFormat="1" applyFont="1" applyBorder="1" applyAlignment="1">
      <alignment horizontal="center" wrapText="1"/>
    </xf>
    <xf numFmtId="49" fontId="8" fillId="0" borderId="20" xfId="49" applyNumberFormat="1" applyFont="1" applyBorder="1" applyAlignment="1">
      <alignment horizontal="center" wrapText="1"/>
    </xf>
    <xf numFmtId="0" fontId="0" fillId="0" borderId="20" xfId="49" applyBorder="1" applyAlignment="1">
      <alignment horizontal="center" wrapText="1"/>
    </xf>
    <xf numFmtId="0" fontId="0" fillId="0" borderId="21" xfId="49" applyBorder="1" applyAlignment="1">
      <alignment horizontal="center" wrapText="1"/>
    </xf>
    <xf numFmtId="49" fontId="8" fillId="0" borderId="20" xfId="49" applyNumberFormat="1" applyFont="1" applyBorder="1" applyAlignment="1">
      <alignment horizontal="center"/>
    </xf>
    <xf numFmtId="49" fontId="8" fillId="0" borderId="21" xfId="49" applyNumberFormat="1" applyFont="1" applyBorder="1" applyAlignment="1">
      <alignment horizontal="center"/>
    </xf>
    <xf numFmtId="49" fontId="8" fillId="0" borderId="23" xfId="49" applyNumberFormat="1" applyFont="1" applyBorder="1" applyAlignment="1">
      <alignment horizontal="center"/>
    </xf>
    <xf numFmtId="49" fontId="1" fillId="0" borderId="3" xfId="49" applyNumberFormat="1" applyFont="1" applyBorder="1" applyAlignment="1">
      <alignment horizontal="center" wrapText="1"/>
    </xf>
    <xf numFmtId="0" fontId="9" fillId="0" borderId="2" xfId="49" applyFont="1" applyBorder="1" applyAlignment="1">
      <alignment horizontal="center" vertical="center" wrapText="1"/>
    </xf>
    <xf numFmtId="0" fontId="9" fillId="0" borderId="3" xfId="49" applyFont="1" applyBorder="1" applyAlignment="1">
      <alignment horizontal="center" vertical="center" wrapText="1"/>
    </xf>
    <xf numFmtId="49" fontId="1" fillId="0" borderId="8" xfId="49" applyNumberFormat="1" applyFont="1" applyBorder="1" applyAlignment="1">
      <alignment horizontal="center" wrapText="1"/>
    </xf>
    <xf numFmtId="49" fontId="0" fillId="0" borderId="0" xfId="49" applyNumberFormat="1" applyAlignment="1">
      <alignment horizontal="centerContinuous" vertical="center"/>
    </xf>
    <xf numFmtId="49" fontId="0" fillId="0" borderId="15" xfId="49" applyNumberFormat="1" applyBorder="1" applyAlignment="1">
      <alignment horizontal="centerContinuous" vertical="center"/>
    </xf>
    <xf numFmtId="49" fontId="1" fillId="0" borderId="38" xfId="49" applyNumberFormat="1" applyFont="1" applyBorder="1" applyAlignment="1">
      <alignment horizontal="center" wrapText="1"/>
    </xf>
    <xf numFmtId="49" fontId="1" fillId="0" borderId="39" xfId="49" applyNumberFormat="1" applyFont="1" applyBorder="1" applyAlignment="1">
      <alignment horizontal="center" wrapText="1"/>
    </xf>
    <xf numFmtId="49" fontId="1" fillId="0" borderId="40" xfId="49" applyNumberFormat="1" applyFont="1" applyBorder="1" applyAlignment="1">
      <alignment horizontal="center" wrapText="1"/>
    </xf>
    <xf numFmtId="49" fontId="0" fillId="0" borderId="15" xfId="49" applyNumberFormat="1" applyBorder="1" applyAlignment="1">
      <alignment horizontal="left"/>
    </xf>
    <xf numFmtId="49" fontId="0" fillId="0" borderId="31" xfId="49" applyNumberFormat="1" applyBorder="1" applyAlignment="1">
      <alignment horizontal="left"/>
    </xf>
    <xf numFmtId="0" fontId="6" fillId="0" borderId="41" xfId="49" applyFont="1" applyBorder="1" applyAlignment="1">
      <alignment horizontal="center"/>
    </xf>
    <xf numFmtId="0" fontId="6" fillId="0" borderId="5" xfId="49" applyFont="1" applyBorder="1" applyAlignment="1">
      <alignment horizontal="center"/>
    </xf>
    <xf numFmtId="0" fontId="6" fillId="0" borderId="42" xfId="49" applyFont="1" applyBorder="1" applyAlignment="1">
      <alignment horizontal="center"/>
    </xf>
    <xf numFmtId="0" fontId="6" fillId="0" borderId="6" xfId="49" applyFont="1" applyBorder="1" applyAlignment="1">
      <alignment horizontal="center"/>
    </xf>
    <xf numFmtId="49" fontId="0" fillId="0" borderId="33" xfId="49" applyNumberFormat="1" applyBorder="1" applyAlignment="1">
      <alignment vertical="center"/>
    </xf>
    <xf numFmtId="0" fontId="0" fillId="0" borderId="34" xfId="49" applyBorder="1" applyAlignment="1">
      <alignment vertical="center"/>
    </xf>
    <xf numFmtId="0" fontId="0" fillId="0" borderId="35" xfId="49" applyBorder="1" applyAlignment="1">
      <alignment vertical="center"/>
    </xf>
    <xf numFmtId="0" fontId="0" fillId="0" borderId="36" xfId="49" applyBorder="1" applyAlignment="1">
      <alignment horizontal="center" vertical="center" wrapText="1"/>
    </xf>
    <xf numFmtId="0" fontId="6" fillId="0" borderId="34" xfId="49" applyFont="1" applyBorder="1" applyAlignment="1">
      <alignment horizontal="center" vertical="center" wrapText="1"/>
    </xf>
    <xf numFmtId="0" fontId="6" fillId="0" borderId="35" xfId="49" applyFont="1" applyBorder="1" applyAlignment="1">
      <alignment horizontal="center" vertical="center" wrapText="1"/>
    </xf>
    <xf numFmtId="0" fontId="6" fillId="0" borderId="37" xfId="49" applyFont="1" applyBorder="1" applyAlignment="1">
      <alignment horizontal="center" vertical="center" wrapText="1"/>
    </xf>
    <xf numFmtId="0" fontId="0" fillId="0" borderId="14" xfId="49" applyBorder="1" applyAlignment="1">
      <alignment vertical="center"/>
    </xf>
    <xf numFmtId="0" fontId="0" fillId="0" borderId="15" xfId="49" applyBorder="1" applyAlignment="1">
      <alignment vertical="center"/>
    </xf>
    <xf numFmtId="0" fontId="0" fillId="0" borderId="31" xfId="49" applyBorder="1" applyAlignment="1">
      <alignment vertical="center"/>
    </xf>
    <xf numFmtId="0" fontId="6" fillId="0" borderId="32" xfId="49" applyFont="1" applyBorder="1" applyAlignment="1">
      <alignment horizontal="center" vertical="center" wrapText="1"/>
    </xf>
    <xf numFmtId="0" fontId="6" fillId="0" borderId="15" xfId="49" applyFont="1" applyBorder="1" applyAlignment="1">
      <alignment horizontal="center" vertical="center" wrapText="1"/>
    </xf>
    <xf numFmtId="0" fontId="6" fillId="0" borderId="31" xfId="49" applyFont="1" applyBorder="1" applyAlignment="1">
      <alignment horizontal="center" vertical="center" wrapText="1"/>
    </xf>
    <xf numFmtId="0" fontId="6" fillId="0" borderId="16" xfId="49" applyFont="1" applyBorder="1" applyAlignment="1">
      <alignment horizontal="center" vertical="center" wrapText="1"/>
    </xf>
    <xf numFmtId="0" fontId="0" fillId="0" borderId="11" xfId="49" applyBorder="1" applyAlignment="1">
      <alignment horizontal="center" vertical="center"/>
    </xf>
    <xf numFmtId="0" fontId="0" fillId="0" borderId="43" xfId="49" applyBorder="1" applyAlignment="1">
      <alignment horizontal="center" vertical="center"/>
    </xf>
    <xf numFmtId="0" fontId="6" fillId="0" borderId="11" xfId="49" applyFont="1" applyBorder="1" applyAlignment="1">
      <alignment horizontal="center"/>
    </xf>
    <xf numFmtId="0" fontId="0" fillId="0" borderId="44" xfId="49" applyBorder="1" applyAlignment="1">
      <alignment horizontal="center"/>
    </xf>
    <xf numFmtId="0" fontId="0" fillId="0" borderId="10" xfId="49" applyBorder="1" applyAlignment="1">
      <alignment horizontal="center" vertical="center"/>
    </xf>
    <xf numFmtId="0" fontId="0" fillId="0" borderId="12" xfId="49" applyBorder="1" applyAlignment="1">
      <alignment horizontal="center" vertical="center"/>
    </xf>
    <xf numFmtId="0" fontId="6" fillId="0" borderId="10" xfId="49" applyFont="1" applyBorder="1" applyAlignment="1">
      <alignment horizontal="center"/>
    </xf>
    <xf numFmtId="0" fontId="6" fillId="0" borderId="13" xfId="49" applyFont="1" applyBorder="1" applyAlignment="1">
      <alignment horizontal="center"/>
    </xf>
    <xf numFmtId="49" fontId="0" fillId="0" borderId="9" xfId="49" applyNumberFormat="1" applyBorder="1" applyAlignment="1">
      <alignment horizontal="centerContinuous"/>
    </xf>
    <xf numFmtId="49" fontId="0" fillId="0" borderId="10" xfId="49" applyNumberFormat="1" applyBorder="1" applyAlignment="1">
      <alignment horizontal="centerContinuous"/>
    </xf>
    <xf numFmtId="49" fontId="0" fillId="0" borderId="13" xfId="49" applyNumberFormat="1" applyBorder="1" applyAlignment="1">
      <alignment horizontal="centerContinuous"/>
    </xf>
    <xf numFmtId="49" fontId="6" fillId="0" borderId="11" xfId="49" applyNumberFormat="1" applyFont="1" applyBorder="1" applyAlignment="1">
      <alignment horizontal="center"/>
    </xf>
    <xf numFmtId="49" fontId="6" fillId="0" borderId="15" xfId="49" applyNumberFormat="1" applyFont="1" applyBorder="1" applyAlignment="1">
      <alignment horizontal="centerContinuous"/>
    </xf>
    <xf numFmtId="49" fontId="6" fillId="0" borderId="10" xfId="49" applyNumberFormat="1" applyFont="1" applyBorder="1" applyAlignment="1">
      <alignment horizontal="center"/>
    </xf>
    <xf numFmtId="49" fontId="6" fillId="0" borderId="12" xfId="49" applyNumberFormat="1" applyFont="1" applyBorder="1" applyAlignment="1">
      <alignment horizontal="center"/>
    </xf>
    <xf numFmtId="49" fontId="6" fillId="0" borderId="13" xfId="49" applyNumberFormat="1" applyFont="1" applyBorder="1" applyAlignment="1">
      <alignment horizontal="center"/>
    </xf>
    <xf numFmtId="49" fontId="10" fillId="0" borderId="11" xfId="49" applyNumberFormat="1" applyFont="1" applyBorder="1" applyAlignment="1">
      <alignment horizontal="center"/>
    </xf>
    <xf numFmtId="49" fontId="10" fillId="0" borderId="10" xfId="49" applyNumberFormat="1" applyFont="1" applyBorder="1" applyAlignment="1">
      <alignment horizontal="center"/>
    </xf>
    <xf numFmtId="49" fontId="10" fillId="0" borderId="12" xfId="49" applyNumberFormat="1" applyFont="1" applyBorder="1" applyAlignment="1">
      <alignment horizontal="center"/>
    </xf>
    <xf numFmtId="49" fontId="10" fillId="0" borderId="13" xfId="49" applyNumberFormat="1" applyFont="1" applyBorder="1" applyAlignment="1">
      <alignment horizontal="center"/>
    </xf>
    <xf numFmtId="49" fontId="0" fillId="0" borderId="10" xfId="49" applyNumberFormat="1" applyBorder="1" applyAlignment="1">
      <alignment horizontal="center" vertical="center"/>
    </xf>
    <xf numFmtId="49" fontId="0" fillId="0" borderId="13" xfId="49" applyNumberFormat="1" applyBorder="1" applyAlignment="1">
      <alignment horizontal="center" vertical="center"/>
    </xf>
    <xf numFmtId="49" fontId="0" fillId="0" borderId="43" xfId="49" applyNumberFormat="1" applyBorder="1" applyAlignment="1">
      <alignment horizontal="center" vertical="center"/>
    </xf>
    <xf numFmtId="49" fontId="0" fillId="0" borderId="11" xfId="49" applyNumberFormat="1" applyBorder="1" applyAlignment="1">
      <alignment horizontal="center" vertical="center"/>
    </xf>
    <xf numFmtId="49" fontId="0" fillId="0" borderId="12" xfId="49" applyNumberFormat="1" applyBorder="1" applyAlignment="1">
      <alignment horizontal="center" vertical="center"/>
    </xf>
    <xf numFmtId="49" fontId="0" fillId="0" borderId="33" xfId="49" applyNumberFormat="1" applyBorder="1" applyAlignment="1">
      <alignment horizontal="left" wrapText="1"/>
    </xf>
    <xf numFmtId="49" fontId="0" fillId="0" borderId="34" xfId="49" applyNumberFormat="1" applyBorder="1" applyAlignment="1">
      <alignment horizontal="left" wrapText="1"/>
    </xf>
    <xf numFmtId="49" fontId="0" fillId="0" borderId="35" xfId="49" applyNumberFormat="1" applyBorder="1" applyAlignment="1">
      <alignment horizontal="left" wrapText="1"/>
    </xf>
    <xf numFmtId="49" fontId="0" fillId="0" borderId="36" xfId="49" applyNumberFormat="1" applyBorder="1"/>
    <xf numFmtId="49" fontId="0" fillId="0" borderId="34" xfId="49" applyNumberFormat="1" applyBorder="1"/>
    <xf numFmtId="49" fontId="0" fillId="0" borderId="35" xfId="49" applyNumberFormat="1" applyBorder="1"/>
    <xf numFmtId="49" fontId="0" fillId="0" borderId="37" xfId="49" applyNumberFormat="1" applyBorder="1"/>
    <xf numFmtId="49" fontId="0" fillId="0" borderId="14" xfId="49" applyNumberFormat="1" applyBorder="1" applyAlignment="1">
      <alignment horizontal="left" wrapText="1"/>
    </xf>
    <xf numFmtId="49" fontId="0" fillId="0" borderId="15" xfId="49" applyNumberFormat="1" applyBorder="1" applyAlignment="1">
      <alignment horizontal="left" wrapText="1"/>
    </xf>
    <xf numFmtId="49" fontId="0" fillId="0" borderId="31" xfId="49" applyNumberFormat="1" applyBorder="1" applyAlignment="1">
      <alignment horizontal="left" wrapText="1"/>
    </xf>
    <xf numFmtId="49" fontId="0" fillId="0" borderId="32" xfId="49" applyNumberFormat="1" applyBorder="1"/>
    <xf numFmtId="49" fontId="0" fillId="0" borderId="33" xfId="49" applyNumberFormat="1" applyBorder="1" applyAlignment="1">
      <alignment horizontal="left" vertical="justify"/>
    </xf>
    <xf numFmtId="49" fontId="0" fillId="0" borderId="34" xfId="49" applyNumberFormat="1" applyBorder="1" applyAlignment="1">
      <alignment horizontal="left" vertical="justify"/>
    </xf>
    <xf numFmtId="49" fontId="0" fillId="0" borderId="37" xfId="49" applyNumberFormat="1" applyBorder="1" applyAlignment="1">
      <alignment horizontal="left" vertical="justify"/>
    </xf>
    <xf numFmtId="49" fontId="0" fillId="0" borderId="7" xfId="49" applyNumberFormat="1" applyBorder="1" applyAlignment="1">
      <alignment horizontal="left" vertical="justify"/>
    </xf>
    <xf numFmtId="49" fontId="0" fillId="0" borderId="0" xfId="49" applyNumberFormat="1" applyAlignment="1">
      <alignment horizontal="left" vertical="justify"/>
    </xf>
    <xf numFmtId="49" fontId="0" fillId="0" borderId="8" xfId="49" applyNumberFormat="1" applyBorder="1" applyAlignment="1">
      <alignment horizontal="left" vertical="justify"/>
    </xf>
    <xf numFmtId="49" fontId="0" fillId="0" borderId="14" xfId="49" applyNumberFormat="1" applyBorder="1" applyAlignment="1">
      <alignment horizontal="left" vertical="justify"/>
    </xf>
    <xf numFmtId="49" fontId="0" fillId="0" borderId="15" xfId="49" applyNumberFormat="1" applyBorder="1" applyAlignment="1">
      <alignment horizontal="left" vertical="justify"/>
    </xf>
    <xf numFmtId="49" fontId="0" fillId="0" borderId="16" xfId="49" applyNumberFormat="1" applyBorder="1" applyAlignment="1">
      <alignment horizontal="left" vertical="justify"/>
    </xf>
    <xf numFmtId="49" fontId="2" fillId="0" borderId="19" xfId="49" applyNumberFormat="1" applyFont="1" applyBorder="1" applyAlignment="1">
      <alignment horizontal="center" vertical="center" wrapText="1"/>
    </xf>
    <xf numFmtId="0" fontId="5" fillId="0" borderId="21" xfId="49" applyFont="1" applyBorder="1" applyAlignment="1">
      <alignment horizontal="center" vertical="center" wrapText="1"/>
    </xf>
    <xf numFmtId="49" fontId="8" fillId="0" borderId="22" xfId="49" applyNumberFormat="1" applyFont="1" applyBorder="1" applyAlignment="1">
      <alignment horizontal="center" vertical="center" wrapText="1"/>
    </xf>
    <xf numFmtId="49" fontId="8" fillId="0" borderId="20" xfId="49" applyNumberFormat="1" applyFont="1" applyBorder="1" applyAlignment="1">
      <alignment horizontal="center" vertical="center" wrapText="1"/>
    </xf>
    <xf numFmtId="0" fontId="0" fillId="0" borderId="20" xfId="49" applyBorder="1" applyAlignment="1">
      <alignment horizontal="center" vertical="center" wrapText="1"/>
    </xf>
    <xf numFmtId="0" fontId="0" fillId="0" borderId="21" xfId="49" applyBorder="1" applyAlignment="1">
      <alignment horizontal="center" vertical="center" wrapText="1"/>
    </xf>
    <xf numFmtId="49" fontId="8" fillId="0" borderId="20" xfId="49" applyNumberFormat="1" applyFont="1" applyBorder="1" applyAlignment="1">
      <alignment horizontal="center" vertical="center"/>
    </xf>
    <xf numFmtId="49" fontId="8" fillId="0" borderId="21" xfId="49" applyNumberFormat="1" applyFont="1" applyBorder="1" applyAlignment="1">
      <alignment horizontal="center" vertical="center"/>
    </xf>
    <xf numFmtId="49" fontId="8" fillId="0" borderId="23" xfId="49" applyNumberFormat="1" applyFont="1" applyBorder="1" applyAlignment="1">
      <alignment horizontal="center" vertical="center"/>
    </xf>
    <xf numFmtId="49" fontId="7" fillId="0" borderId="0" xfId="49" applyNumberFormat="1" applyFont="1" applyAlignment="1">
      <alignment horizontal="centerContinuous"/>
    </xf>
    <xf numFmtId="49" fontId="7" fillId="0" borderId="8" xfId="49" applyNumberFormat="1" applyFont="1" applyBorder="1" applyAlignment="1">
      <alignment horizontal="centerContinuous"/>
    </xf>
    <xf numFmtId="49" fontId="7" fillId="0" borderId="15" xfId="49" applyNumberFormat="1" applyFont="1" applyBorder="1" applyAlignment="1">
      <alignment horizontal="centerContinuous"/>
    </xf>
    <xf numFmtId="49" fontId="7" fillId="0" borderId="16" xfId="49" applyNumberFormat="1" applyFont="1" applyBorder="1" applyAlignment="1">
      <alignment horizontal="centerContinuous"/>
    </xf>
    <xf numFmtId="49" fontId="0" fillId="0" borderId="14" xfId="49" applyNumberFormat="1" applyBorder="1" applyAlignment="1">
      <alignment vertical="center"/>
    </xf>
    <xf numFmtId="49" fontId="0" fillId="0" borderId="15" xfId="49" applyNumberFormat="1" applyBorder="1" applyAlignment="1">
      <alignment horizontal="left" vertical="center"/>
    </xf>
    <xf numFmtId="49" fontId="0" fillId="0" borderId="31" xfId="49" applyNumberFormat="1" applyBorder="1" applyAlignment="1">
      <alignment horizontal="left" vertical="center"/>
    </xf>
    <xf numFmtId="0" fontId="0" fillId="0" borderId="41" xfId="49" applyBorder="1" applyAlignment="1">
      <alignment horizontal="center" vertical="center"/>
    </xf>
    <xf numFmtId="0" fontId="0" fillId="0" borderId="5" xfId="49" applyBorder="1" applyAlignment="1">
      <alignment horizontal="center" vertical="center"/>
    </xf>
    <xf numFmtId="0" fontId="0" fillId="0" borderId="42" xfId="49" applyBorder="1" applyAlignment="1">
      <alignment horizontal="center" vertical="center"/>
    </xf>
    <xf numFmtId="0" fontId="0" fillId="0" borderId="6" xfId="49" applyBorder="1" applyAlignment="1">
      <alignment horizontal="center" vertical="center"/>
    </xf>
    <xf numFmtId="0" fontId="0" fillId="0" borderId="34" xfId="49" applyBorder="1" applyAlignment="1">
      <alignment horizontal="center" vertical="center" wrapText="1"/>
    </xf>
    <xf numFmtId="0" fontId="0" fillId="0" borderId="35" xfId="49" applyBorder="1" applyAlignment="1">
      <alignment horizontal="center" vertical="center" wrapText="1"/>
    </xf>
    <xf numFmtId="0" fontId="0" fillId="0" borderId="37" xfId="49" applyBorder="1" applyAlignment="1">
      <alignment horizontal="center" vertical="center" wrapText="1"/>
    </xf>
    <xf numFmtId="0" fontId="0" fillId="0" borderId="32" xfId="49" applyBorder="1" applyAlignment="1">
      <alignment horizontal="center" vertical="center" wrapText="1"/>
    </xf>
    <xf numFmtId="0" fontId="0" fillId="0" borderId="15" xfId="49" applyBorder="1" applyAlignment="1">
      <alignment horizontal="center" vertical="center" wrapText="1"/>
    </xf>
    <xf numFmtId="0" fontId="0" fillId="0" borderId="31" xfId="49" applyBorder="1" applyAlignment="1">
      <alignment horizontal="center" vertical="center" wrapText="1"/>
    </xf>
    <xf numFmtId="0" fontId="0" fillId="0" borderId="16" xfId="49" applyBorder="1" applyAlignment="1">
      <alignment horizontal="center" vertical="center" wrapText="1"/>
    </xf>
    <xf numFmtId="49" fontId="0" fillId="0" borderId="15" xfId="49" applyNumberFormat="1" applyBorder="1" applyAlignment="1">
      <alignment vertical="center"/>
    </xf>
    <xf numFmtId="49" fontId="0" fillId="0" borderId="31" xfId="49" applyNumberFormat="1" applyBorder="1" applyAlignment="1">
      <alignment vertical="center"/>
    </xf>
    <xf numFmtId="0" fontId="0" fillId="0" borderId="44" xfId="49" applyBorder="1" applyAlignment="1">
      <alignment horizontal="center" vertical="center"/>
    </xf>
    <xf numFmtId="0" fontId="0" fillId="0" borderId="13" xfId="49" applyBorder="1" applyAlignment="1">
      <alignment horizontal="center" vertical="center"/>
    </xf>
    <xf numFmtId="49" fontId="0" fillId="0" borderId="9" xfId="49" applyNumberFormat="1" applyBorder="1" applyAlignment="1">
      <alignment horizontal="center" vertical="center"/>
    </xf>
    <xf numFmtId="49" fontId="0" fillId="0" borderId="9" xfId="49" applyNumberFormat="1" applyBorder="1" applyAlignment="1">
      <alignment horizontal="left" vertical="center"/>
    </xf>
    <xf numFmtId="49" fontId="0" fillId="0" borderId="10" xfId="49" applyNumberFormat="1" applyBorder="1" applyAlignment="1">
      <alignment horizontal="left" vertical="center"/>
    </xf>
    <xf numFmtId="49" fontId="0" fillId="0" borderId="12" xfId="49" applyNumberFormat="1" applyBorder="1" applyAlignment="1">
      <alignment horizontal="left" vertical="center"/>
    </xf>
    <xf numFmtId="49" fontId="7" fillId="0" borderId="14" xfId="49" applyNumberFormat="1" applyFont="1" applyBorder="1" applyAlignment="1">
      <alignment vertical="center"/>
    </xf>
    <xf numFmtId="49" fontId="7" fillId="0" borderId="15" xfId="49" applyNumberFormat="1" applyFont="1" applyBorder="1" applyAlignment="1">
      <alignment vertical="center"/>
    </xf>
    <xf numFmtId="49" fontId="7" fillId="0" borderId="11" xfId="49" applyNumberFormat="1" applyFont="1" applyBorder="1" applyAlignment="1">
      <alignment horizontal="center" vertical="center"/>
    </xf>
    <xf numFmtId="49" fontId="7" fillId="0" borderId="10" xfId="49" applyNumberFormat="1" applyFont="1" applyBorder="1" applyAlignment="1">
      <alignment horizontal="center" vertical="center"/>
    </xf>
    <xf numFmtId="49" fontId="7" fillId="0" borderId="12" xfId="49" applyNumberFormat="1" applyFont="1" applyBorder="1" applyAlignment="1">
      <alignment horizontal="center" vertical="center"/>
    </xf>
    <xf numFmtId="49" fontId="7" fillId="0" borderId="13" xfId="49" applyNumberFormat="1" applyFont="1" applyBorder="1" applyAlignment="1">
      <alignment horizontal="center" vertical="center"/>
    </xf>
    <xf numFmtId="49" fontId="7" fillId="0" borderId="9" xfId="49" applyNumberFormat="1" applyFont="1" applyBorder="1" applyAlignment="1">
      <alignment horizontal="center" vertical="center"/>
    </xf>
    <xf numFmtId="49" fontId="0" fillId="2" borderId="14" xfId="49" applyNumberFormat="1" applyFill="1" applyBorder="1" applyAlignment="1">
      <alignment vertical="center"/>
    </xf>
    <xf numFmtId="49" fontId="0" fillId="2" borderId="15" xfId="49" applyNumberFormat="1" applyFill="1" applyBorder="1" applyAlignment="1">
      <alignment vertical="center"/>
    </xf>
    <xf numFmtId="49" fontId="0" fillId="2" borderId="31" xfId="49" applyNumberFormat="1" applyFill="1" applyBorder="1" applyAlignment="1">
      <alignment vertical="center"/>
    </xf>
    <xf numFmtId="49" fontId="0" fillId="0" borderId="32" xfId="49" applyNumberFormat="1" applyBorder="1" applyAlignment="1">
      <alignment horizontal="center" vertical="center"/>
    </xf>
    <xf numFmtId="49" fontId="0" fillId="0" borderId="15" xfId="49" applyNumberFormat="1" applyBorder="1" applyAlignment="1">
      <alignment horizontal="center" vertical="center"/>
    </xf>
    <xf numFmtId="49" fontId="0" fillId="0" borderId="16" xfId="49" applyNumberFormat="1" applyBorder="1" applyAlignment="1">
      <alignment horizontal="center" vertical="center"/>
    </xf>
    <xf numFmtId="49" fontId="7" fillId="0" borderId="33" xfId="49" applyNumberFormat="1" applyFont="1" applyBorder="1" applyAlignment="1">
      <alignment vertical="center"/>
    </xf>
    <xf numFmtId="0" fontId="7" fillId="0" borderId="34" xfId="49" applyFont="1" applyBorder="1" applyAlignment="1">
      <alignment vertical="center"/>
    </xf>
    <xf numFmtId="0" fontId="7" fillId="0" borderId="35" xfId="49" applyFont="1" applyBorder="1" applyAlignment="1">
      <alignment vertical="center"/>
    </xf>
    <xf numFmtId="49" fontId="7" fillId="0" borderId="36" xfId="49" applyNumberFormat="1" applyFont="1" applyBorder="1" applyAlignment="1">
      <alignment horizontal="center" vertical="center"/>
    </xf>
    <xf numFmtId="49" fontId="7" fillId="0" borderId="34" xfId="49" applyNumberFormat="1" applyFont="1" applyBorder="1" applyAlignment="1">
      <alignment horizontal="center" vertical="center"/>
    </xf>
    <xf numFmtId="49" fontId="7" fillId="0" borderId="35" xfId="49" applyNumberFormat="1" applyFont="1" applyBorder="1" applyAlignment="1">
      <alignment horizontal="center" vertical="center"/>
    </xf>
    <xf numFmtId="49" fontId="7" fillId="0" borderId="37" xfId="49" applyNumberFormat="1" applyFont="1" applyBorder="1" applyAlignment="1">
      <alignment horizontal="center" vertical="center"/>
    </xf>
    <xf numFmtId="0" fontId="7" fillId="0" borderId="31" xfId="49" applyFont="1" applyBorder="1" applyAlignment="1">
      <alignment vertical="center"/>
    </xf>
    <xf numFmtId="49" fontId="0" fillId="0" borderId="31" xfId="49" applyNumberFormat="1" applyBorder="1" applyAlignment="1">
      <alignment horizontal="center" vertical="center"/>
    </xf>
    <xf numFmtId="49" fontId="7" fillId="0" borderId="16" xfId="49" applyNumberFormat="1" applyFont="1" applyBorder="1" applyAlignment="1">
      <alignment vertical="center"/>
    </xf>
    <xf numFmtId="0" fontId="7" fillId="0" borderId="33" xfId="49" applyFont="1" applyBorder="1" applyAlignment="1">
      <alignment horizontal="center" vertical="center"/>
    </xf>
    <xf numFmtId="0" fontId="7" fillId="0" borderId="34" xfId="49" applyFont="1" applyBorder="1" applyAlignment="1">
      <alignment horizontal="center" vertical="center"/>
    </xf>
    <xf numFmtId="0" fontId="7" fillId="0" borderId="37" xfId="49" applyFont="1" applyBorder="1" applyAlignment="1">
      <alignment horizontal="center" vertical="center"/>
    </xf>
    <xf numFmtId="0" fontId="7" fillId="0" borderId="7" xfId="49" applyFont="1" applyBorder="1" applyAlignment="1">
      <alignment horizontal="center" vertical="center"/>
    </xf>
    <xf numFmtId="0" fontId="7" fillId="0" borderId="0" xfId="49" applyFont="1" applyAlignment="1">
      <alignment horizontal="center" vertical="center"/>
    </xf>
    <xf numFmtId="0" fontId="7" fillId="0" borderId="8" xfId="49" applyFont="1" applyBorder="1" applyAlignment="1">
      <alignment horizontal="center" vertical="center"/>
    </xf>
    <xf numFmtId="0" fontId="7" fillId="0" borderId="14" xfId="49" applyFont="1" applyBorder="1" applyAlignment="1">
      <alignment horizontal="center" vertical="center"/>
    </xf>
    <xf numFmtId="0" fontId="7" fillId="0" borderId="15" xfId="49" applyFont="1" applyBorder="1" applyAlignment="1">
      <alignment horizontal="center" vertical="center"/>
    </xf>
    <xf numFmtId="0" fontId="7" fillId="0" borderId="16" xfId="49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0" fontId="0" fillId="0" borderId="15" xfId="49" applyBorder="1" applyAlignment="1">
      <alignment horizontal="center" vertical="center"/>
    </xf>
    <xf numFmtId="0" fontId="0" fillId="0" borderId="16" xfId="49" applyBorder="1" applyAlignment="1">
      <alignment horizontal="center" vertical="center"/>
    </xf>
    <xf numFmtId="49" fontId="1" fillId="0" borderId="38" xfId="0" applyNumberFormat="1" applyFont="1" applyBorder="1" applyAlignment="1">
      <alignment horizontal="center" wrapText="1"/>
    </xf>
    <xf numFmtId="49" fontId="1" fillId="0" borderId="39" xfId="0" applyNumberFormat="1" applyFont="1" applyBorder="1" applyAlignment="1">
      <alignment horizontal="center" wrapText="1"/>
    </xf>
    <xf numFmtId="49" fontId="1" fillId="0" borderId="40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6" fillId="0" borderId="22" xfId="0" applyNumberFormat="1" applyFont="1" applyBorder="1" applyAlignment="1">
      <alignment horizontal="left" vertical="center"/>
    </xf>
    <xf numFmtId="49" fontId="0" fillId="0" borderId="20" xfId="0" applyNumberFormat="1" applyFont="1" applyBorder="1" applyAlignment="1">
      <alignment horizontal="left" vertical="center"/>
    </xf>
    <xf numFmtId="49" fontId="0" fillId="0" borderId="23" xfId="0" applyNumberFormat="1" applyFont="1" applyBorder="1" applyAlignment="1">
      <alignment horizontal="left" vertical="center"/>
    </xf>
    <xf numFmtId="49" fontId="0" fillId="0" borderId="16" xfId="49" applyNumberFormat="1" applyBorder="1" applyAlignment="1">
      <alignment horizontal="centerContinuous" vertical="center"/>
    </xf>
    <xf numFmtId="49" fontId="0" fillId="0" borderId="14" xfId="0" applyNumberFormat="1" applyFont="1" applyBorder="1" applyAlignment="1">
      <alignment vertical="center"/>
    </xf>
    <xf numFmtId="49" fontId="0" fillId="0" borderId="15" xfId="0" applyNumberFormat="1" applyFont="1" applyBorder="1" applyAlignment="1">
      <alignment vertical="center"/>
    </xf>
    <xf numFmtId="49" fontId="0" fillId="0" borderId="31" xfId="0" applyNumberFormat="1" applyFont="1" applyBorder="1" applyAlignment="1">
      <alignment vertical="center"/>
    </xf>
    <xf numFmtId="49" fontId="0" fillId="0" borderId="11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49" fontId="0" fillId="0" borderId="13" xfId="0" applyNumberFormat="1" applyFont="1" applyBorder="1" applyAlignment="1">
      <alignment horizontal="center" vertical="center"/>
    </xf>
    <xf numFmtId="49" fontId="0" fillId="0" borderId="9" xfId="49" applyNumberFormat="1" applyBorder="1" applyAlignment="1">
      <alignment vertical="center"/>
    </xf>
    <xf numFmtId="0" fontId="0" fillId="0" borderId="10" xfId="49" applyBorder="1" applyAlignment="1">
      <alignment vertical="center"/>
    </xf>
    <xf numFmtId="0" fontId="0" fillId="0" borderId="12" xfId="49" applyBorder="1" applyAlignment="1">
      <alignment vertical="center"/>
    </xf>
    <xf numFmtId="49" fontId="2" fillId="0" borderId="19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49" fontId="0" fillId="0" borderId="0" xfId="0" applyNumberFormat="1" applyFont="1"/>
    <xf numFmtId="49" fontId="7" fillId="0" borderId="0" xfId="0" applyNumberFormat="1" applyFont="1" applyAlignment="1">
      <alignment horizontal="centerContinuous"/>
    </xf>
    <xf numFmtId="49" fontId="7" fillId="0" borderId="8" xfId="0" applyNumberFormat="1" applyFont="1" applyBorder="1" applyAlignment="1">
      <alignment horizontal="centerContinuous"/>
    </xf>
    <xf numFmtId="49" fontId="7" fillId="0" borderId="15" xfId="0" applyNumberFormat="1" applyFont="1" applyBorder="1" applyAlignment="1">
      <alignment horizontal="centerContinuous"/>
    </xf>
    <xf numFmtId="49" fontId="7" fillId="0" borderId="16" xfId="0" applyNumberFormat="1" applyFont="1" applyBorder="1" applyAlignment="1">
      <alignment horizontal="centerContinuous"/>
    </xf>
    <xf numFmtId="49" fontId="8" fillId="0" borderId="21" xfId="49" applyNumberFormat="1" applyFont="1" applyBorder="1" applyAlignment="1">
      <alignment horizontal="center" wrapText="1"/>
    </xf>
    <xf numFmtId="49" fontId="0" fillId="0" borderId="45" xfId="49" applyNumberFormat="1" applyBorder="1"/>
    <xf numFmtId="49" fontId="0" fillId="0" borderId="39" xfId="49" applyNumberFormat="1" applyBorder="1"/>
    <xf numFmtId="49" fontId="0" fillId="0" borderId="40" xfId="49" applyNumberFormat="1" applyBorder="1"/>
    <xf numFmtId="49" fontId="7" fillId="0" borderId="14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horizontal="left" vertical="center"/>
    </xf>
    <xf numFmtId="49" fontId="7" fillId="0" borderId="31" xfId="0" applyNumberFormat="1" applyFont="1" applyBorder="1" applyAlignment="1">
      <alignment horizontal="left" vertical="center"/>
    </xf>
    <xf numFmtId="49" fontId="0" fillId="0" borderId="33" xfId="0" applyNumberFormat="1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0" fillId="0" borderId="35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49" fontId="7" fillId="0" borderId="15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/>
    </xf>
    <xf numFmtId="49" fontId="7" fillId="0" borderId="14" xfId="0" applyNumberFormat="1" applyFont="1" applyBorder="1" applyAlignment="1">
      <alignment horizontal="centerContinuous" vertical="center"/>
    </xf>
    <xf numFmtId="49" fontId="7" fillId="0" borderId="15" xfId="0" applyNumberFormat="1" applyFont="1" applyBorder="1" applyAlignment="1">
      <alignment horizontal="centerContinuous" vertical="center"/>
    </xf>
    <xf numFmtId="49" fontId="7" fillId="0" borderId="16" xfId="0" applyNumberFormat="1" applyFont="1" applyBorder="1" applyAlignment="1">
      <alignment horizontal="centerContinuous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/>
    </xf>
    <xf numFmtId="49" fontId="0" fillId="0" borderId="15" xfId="0" applyNumberFormat="1" applyFont="1" applyBorder="1" applyAlignment="1">
      <alignment horizontal="center" vertical="center"/>
    </xf>
    <xf numFmtId="49" fontId="0" fillId="0" borderId="16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49" fontId="7" fillId="0" borderId="24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center"/>
    </xf>
    <xf numFmtId="49" fontId="7" fillId="0" borderId="37" xfId="0" applyNumberFormat="1" applyFont="1" applyBorder="1" applyAlignment="1">
      <alignment horizontal="center" vertical="center"/>
    </xf>
    <xf numFmtId="49" fontId="7" fillId="0" borderId="32" xfId="49" applyNumberFormat="1" applyFont="1" applyBorder="1" applyAlignment="1">
      <alignment horizontal="center" vertical="center"/>
    </xf>
    <xf numFmtId="49" fontId="7" fillId="0" borderId="15" xfId="49" applyNumberFormat="1" applyFont="1" applyBorder="1" applyAlignment="1">
      <alignment horizontal="center" vertical="center"/>
    </xf>
    <xf numFmtId="49" fontId="7" fillId="0" borderId="31" xfId="49" applyNumberFormat="1" applyFont="1" applyBorder="1" applyAlignment="1">
      <alignment horizontal="center" vertical="center"/>
    </xf>
    <xf numFmtId="49" fontId="7" fillId="0" borderId="16" xfId="49" applyNumberFormat="1" applyFont="1" applyBorder="1" applyAlignment="1">
      <alignment horizontal="center" vertical="center"/>
    </xf>
    <xf numFmtId="49" fontId="0" fillId="0" borderId="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49" fontId="7" fillId="0" borderId="15" xfId="49" applyNumberFormat="1" applyFont="1" applyBorder="1" applyAlignment="1">
      <alignment horizontal="center"/>
    </xf>
    <xf numFmtId="49" fontId="7" fillId="0" borderId="16" xfId="49" applyNumberFormat="1" applyFont="1" applyBorder="1" applyAlignment="1">
      <alignment horizontal="center"/>
    </xf>
    <xf numFmtId="0" fontId="0" fillId="0" borderId="0" xfId="0" applyFont="1"/>
    <xf numFmtId="176" fontId="0" fillId="0" borderId="0" xfId="0" applyNumberFormat="1" applyFont="1"/>
    <xf numFmtId="49" fontId="0" fillId="0" borderId="15" xfId="0" applyNumberFormat="1" applyFont="1" applyBorder="1" applyAlignment="1">
      <alignment horizontal="left" vertical="center"/>
    </xf>
    <xf numFmtId="49" fontId="0" fillId="0" borderId="31" xfId="0" applyNumberFormat="1" applyFont="1" applyBorder="1" applyAlignment="1">
      <alignment horizontal="left" vertical="center"/>
    </xf>
    <xf numFmtId="0" fontId="6" fillId="0" borderId="41" xfId="49" applyFont="1" applyBorder="1" applyAlignment="1">
      <alignment horizontal="center" vertical="center"/>
    </xf>
    <xf numFmtId="0" fontId="6" fillId="0" borderId="5" xfId="49" applyFont="1" applyBorder="1" applyAlignment="1">
      <alignment horizontal="center" vertical="center"/>
    </xf>
    <xf numFmtId="0" fontId="6" fillId="0" borderId="42" xfId="49" applyFont="1" applyBorder="1" applyAlignment="1">
      <alignment horizontal="center" vertical="center"/>
    </xf>
    <xf numFmtId="0" fontId="6" fillId="0" borderId="6" xfId="49" applyFont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1" xfId="0" applyBorder="1" applyAlignment="1">
      <alignment vertical="center"/>
    </xf>
    <xf numFmtId="49" fontId="0" fillId="0" borderId="10" xfId="49" applyNumberFormat="1" applyBorder="1" applyAlignment="1">
      <alignment vertical="center"/>
    </xf>
    <xf numFmtId="49" fontId="0" fillId="0" borderId="12" xfId="49" applyNumberFormat="1" applyBorder="1" applyAlignment="1">
      <alignment vertical="center"/>
    </xf>
    <xf numFmtId="0" fontId="6" fillId="0" borderId="11" xfId="49" applyFont="1" applyBorder="1" applyAlignment="1">
      <alignment horizontal="center" vertical="center"/>
    </xf>
    <xf numFmtId="0" fontId="6" fillId="0" borderId="10" xfId="49" applyFont="1" applyBorder="1" applyAlignment="1">
      <alignment horizontal="center" vertical="center"/>
    </xf>
    <xf numFmtId="0" fontId="6" fillId="0" borderId="12" xfId="49" applyFont="1" applyBorder="1" applyAlignment="1">
      <alignment horizontal="center" vertical="center"/>
    </xf>
    <xf numFmtId="0" fontId="6" fillId="0" borderId="13" xfId="49" applyFont="1" applyBorder="1" applyAlignment="1">
      <alignment horizontal="center" vertical="center"/>
    </xf>
    <xf numFmtId="49" fontId="7" fillId="0" borderId="15" xfId="49" applyNumberFormat="1" applyFont="1" applyBorder="1" applyAlignment="1">
      <alignment horizontal="centerContinuous" vertical="center"/>
    </xf>
    <xf numFmtId="49" fontId="7" fillId="0" borderId="16" xfId="49" applyNumberFormat="1" applyFont="1" applyBorder="1" applyAlignment="1">
      <alignment horizontal="centerContinuous" vertical="center"/>
    </xf>
    <xf numFmtId="0" fontId="7" fillId="3" borderId="11" xfId="49" applyFont="1" applyFill="1" applyBorder="1" applyAlignment="1">
      <alignment horizontal="center" vertical="center" wrapText="1"/>
    </xf>
    <xf numFmtId="0" fontId="7" fillId="3" borderId="10" xfId="49" applyFont="1" applyFill="1" applyBorder="1" applyAlignment="1">
      <alignment horizontal="center" vertical="center" wrapText="1"/>
    </xf>
    <xf numFmtId="0" fontId="7" fillId="3" borderId="12" xfId="49" applyFont="1" applyFill="1" applyBorder="1" applyAlignment="1">
      <alignment horizontal="center" vertical="center" wrapText="1"/>
    </xf>
    <xf numFmtId="0" fontId="7" fillId="3" borderId="13" xfId="49" applyFont="1" applyFill="1" applyBorder="1" applyAlignment="1">
      <alignment horizontal="center" vertical="center" wrapText="1"/>
    </xf>
    <xf numFmtId="49" fontId="10" fillId="0" borderId="11" xfId="49" applyNumberFormat="1" applyFont="1" applyBorder="1" applyAlignment="1">
      <alignment horizontal="center" vertical="center"/>
    </xf>
    <xf numFmtId="49" fontId="10" fillId="0" borderId="10" xfId="49" applyNumberFormat="1" applyFont="1" applyBorder="1" applyAlignment="1">
      <alignment horizontal="center" vertical="center"/>
    </xf>
    <xf numFmtId="49" fontId="10" fillId="0" borderId="12" xfId="49" applyNumberFormat="1" applyFont="1" applyBorder="1" applyAlignment="1">
      <alignment horizontal="center" vertical="center"/>
    </xf>
    <xf numFmtId="49" fontId="10" fillId="0" borderId="15" xfId="49" applyNumberFormat="1" applyFont="1" applyBorder="1" applyAlignment="1">
      <alignment horizontal="center" vertical="center"/>
    </xf>
    <xf numFmtId="49" fontId="10" fillId="0" borderId="16" xfId="49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4" xfId="49" applyNumberFormat="1" applyFont="1" applyBorder="1" applyAlignment="1">
      <alignment horizontal="centerContinuous" vertical="center"/>
    </xf>
    <xf numFmtId="49" fontId="7" fillId="0" borderId="10" xfId="49" applyNumberFormat="1" applyFont="1" applyBorder="1" applyAlignment="1">
      <alignment horizontal="centerContinuous" vertical="center"/>
    </xf>
    <xf numFmtId="49" fontId="7" fillId="0" borderId="13" xfId="49" applyNumberFormat="1" applyFont="1" applyBorder="1" applyAlignment="1">
      <alignment horizontal="centerContinuous" vertical="center"/>
    </xf>
    <xf numFmtId="49" fontId="10" fillId="0" borderId="13" xfId="49" applyNumberFormat="1" applyFont="1" applyBorder="1" applyAlignment="1">
      <alignment horizontal="center" vertical="center"/>
    </xf>
    <xf numFmtId="0" fontId="0" fillId="2" borderId="43" xfId="49" applyFill="1" applyBorder="1" applyAlignment="1">
      <alignment horizontal="center" vertical="center"/>
    </xf>
    <xf numFmtId="0" fontId="0" fillId="2" borderId="44" xfId="49" applyFill="1" applyBorder="1" applyAlignment="1">
      <alignment horizontal="center" vertical="center"/>
    </xf>
    <xf numFmtId="0" fontId="10" fillId="2" borderId="11" xfId="49" applyFont="1" applyFill="1" applyBorder="1" applyAlignment="1">
      <alignment horizontal="center" vertical="center"/>
    </xf>
    <xf numFmtId="0" fontId="10" fillId="2" borderId="10" xfId="49" applyFont="1" applyFill="1" applyBorder="1" applyAlignment="1">
      <alignment horizontal="center" vertical="center"/>
    </xf>
    <xf numFmtId="0" fontId="10" fillId="2" borderId="12" xfId="49" applyFont="1" applyFill="1" applyBorder="1" applyAlignment="1">
      <alignment horizontal="center" vertical="center"/>
    </xf>
    <xf numFmtId="0" fontId="10" fillId="2" borderId="13" xfId="49" applyFont="1" applyFill="1" applyBorder="1" applyAlignment="1">
      <alignment horizontal="center" vertical="center"/>
    </xf>
    <xf numFmtId="49" fontId="0" fillId="2" borderId="11" xfId="49" applyNumberFormat="1" applyFill="1" applyBorder="1" applyAlignment="1">
      <alignment horizontal="center" vertical="center"/>
    </xf>
    <xf numFmtId="49" fontId="0" fillId="2" borderId="10" xfId="49" applyNumberFormat="1" applyFill="1" applyBorder="1" applyAlignment="1">
      <alignment horizontal="center" vertical="center"/>
    </xf>
    <xf numFmtId="49" fontId="0" fillId="2" borderId="12" xfId="49" applyNumberFormat="1" applyFill="1" applyBorder="1" applyAlignment="1">
      <alignment horizontal="center" vertical="center"/>
    </xf>
    <xf numFmtId="49" fontId="0" fillId="2" borderId="13" xfId="49" applyNumberFormat="1" applyFill="1" applyBorder="1" applyAlignment="1">
      <alignment horizontal="center" vertical="center"/>
    </xf>
    <xf numFmtId="49" fontId="10" fillId="2" borderId="11" xfId="49" applyNumberFormat="1" applyFont="1" applyFill="1" applyBorder="1" applyAlignment="1">
      <alignment horizontal="center" vertical="center"/>
    </xf>
    <xf numFmtId="49" fontId="10" fillId="2" borderId="10" xfId="49" applyNumberFormat="1" applyFont="1" applyFill="1" applyBorder="1" applyAlignment="1">
      <alignment horizontal="center" vertical="center"/>
    </xf>
    <xf numFmtId="49" fontId="10" fillId="2" borderId="12" xfId="49" applyNumberFormat="1" applyFont="1" applyFill="1" applyBorder="1" applyAlignment="1">
      <alignment horizontal="center" vertical="center"/>
    </xf>
    <xf numFmtId="49" fontId="10" fillId="2" borderId="32" xfId="49" applyNumberFormat="1" applyFont="1" applyFill="1" applyBorder="1" applyAlignment="1">
      <alignment horizontal="center" vertical="center"/>
    </xf>
    <xf numFmtId="49" fontId="10" fillId="2" borderId="15" xfId="49" applyNumberFormat="1" applyFont="1" applyFill="1" applyBorder="1" applyAlignment="1">
      <alignment horizontal="center" vertical="center"/>
    </xf>
    <xf numFmtId="49" fontId="10" fillId="2" borderId="16" xfId="49" applyNumberFormat="1" applyFont="1" applyFill="1" applyBorder="1" applyAlignment="1">
      <alignment horizontal="center" vertical="center"/>
    </xf>
    <xf numFmtId="49" fontId="0" fillId="2" borderId="32" xfId="49" applyNumberFormat="1" applyFill="1" applyBorder="1" applyAlignment="1">
      <alignment horizontal="center" vertical="center"/>
    </xf>
    <xf numFmtId="49" fontId="0" fillId="2" borderId="15" xfId="49" applyNumberFormat="1" applyFill="1" applyBorder="1" applyAlignment="1">
      <alignment horizontal="center" vertical="center"/>
    </xf>
    <xf numFmtId="49" fontId="0" fillId="2" borderId="16" xfId="49" applyNumberFormat="1" applyFill="1" applyBorder="1" applyAlignment="1">
      <alignment horizontal="center" vertical="center"/>
    </xf>
    <xf numFmtId="49" fontId="10" fillId="0" borderId="32" xfId="49" applyNumberFormat="1" applyFont="1" applyBorder="1" applyAlignment="1">
      <alignment horizontal="center" vertical="center"/>
    </xf>
    <xf numFmtId="49" fontId="6" fillId="0" borderId="11" xfId="49" applyNumberFormat="1" applyFont="1" applyBorder="1" applyAlignment="1">
      <alignment horizontal="center" vertical="center"/>
    </xf>
    <xf numFmtId="49" fontId="6" fillId="0" borderId="15" xfId="49" applyNumberFormat="1" applyFont="1" applyBorder="1" applyAlignment="1">
      <alignment horizontal="center" vertical="center"/>
    </xf>
    <xf numFmtId="49" fontId="7" fillId="0" borderId="32" xfId="49" applyNumberFormat="1" applyFont="1" applyBorder="1" applyAlignment="1">
      <alignment vertical="center"/>
    </xf>
    <xf numFmtId="49" fontId="10" fillId="0" borderId="15" xfId="49" applyNumberFormat="1" applyFont="1" applyBorder="1" applyAlignment="1">
      <alignment vertical="center"/>
    </xf>
    <xf numFmtId="49" fontId="7" fillId="0" borderId="31" xfId="49" applyNumberFormat="1" applyFont="1" applyBorder="1" applyAlignment="1">
      <alignment vertical="center"/>
    </xf>
    <xf numFmtId="176" fontId="0" fillId="0" borderId="0" xfId="49" applyNumberFormat="1"/>
    <xf numFmtId="49" fontId="12" fillId="0" borderId="0" xfId="49" applyNumberFormat="1" applyFont="1" applyAlignment="1">
      <alignment horizontal="center"/>
    </xf>
    <xf numFmtId="49" fontId="13" fillId="0" borderId="0" xfId="49" applyNumberFormat="1" applyFont="1" applyAlignment="1">
      <alignment horizontal="center"/>
    </xf>
    <xf numFmtId="49" fontId="0" fillId="0" borderId="0" xfId="49" applyNumberFormat="1" applyAlignment="1">
      <alignment vertical="center"/>
    </xf>
    <xf numFmtId="0" fontId="0" fillId="0" borderId="0" xfId="49" applyAlignment="1">
      <alignment vertical="center"/>
    </xf>
    <xf numFmtId="49" fontId="0" fillId="0" borderId="0" xfId="49" applyNumberFormat="1" applyAlignment="1">
      <alignment horizontal="center" vertical="center" wrapText="1"/>
    </xf>
    <xf numFmtId="49" fontId="0" fillId="0" borderId="0" xfId="49" applyNumberFormat="1" applyAlignment="1">
      <alignment horizontal="center" vertical="center"/>
    </xf>
    <xf numFmtId="49" fontId="6" fillId="0" borderId="0" xfId="49" applyNumberFormat="1" applyFont="1" applyAlignment="1">
      <alignment horizontal="center"/>
    </xf>
    <xf numFmtId="49" fontId="14" fillId="0" borderId="0" xfId="49" applyNumberFormat="1" applyFont="1" applyAlignment="1">
      <alignment horizontal="center"/>
    </xf>
    <xf numFmtId="49" fontId="8" fillId="0" borderId="0" xfId="49" applyNumberFormat="1" applyFont="1" applyAlignment="1">
      <alignment horizontal="center"/>
    </xf>
    <xf numFmtId="49" fontId="10" fillId="0" borderId="0" xfId="49" applyNumberFormat="1" applyFont="1" applyAlignment="1">
      <alignment horizontal="center"/>
    </xf>
    <xf numFmtId="49" fontId="0" fillId="0" borderId="11" xfId="49" applyNumberFormat="1" applyBorder="1" applyAlignment="1">
      <alignment vertical="center"/>
    </xf>
    <xf numFmtId="0" fontId="0" fillId="0" borderId="13" xfId="49" applyBorder="1" applyAlignment="1">
      <alignment vertical="center"/>
    </xf>
    <xf numFmtId="49" fontId="0" fillId="0" borderId="44" xfId="49" applyNumberFormat="1" applyBorder="1" applyAlignment="1">
      <alignment horizontal="center" vertical="center"/>
    </xf>
    <xf numFmtId="49" fontId="0" fillId="0" borderId="14" xfId="51" applyNumberFormat="1" applyFont="1" applyBorder="1">
      <alignment vertical="center"/>
    </xf>
    <xf numFmtId="49" fontId="0" fillId="0" borderId="15" xfId="51" applyNumberFormat="1" applyFont="1" applyBorder="1">
      <alignment vertical="center"/>
    </xf>
    <xf numFmtId="49" fontId="0" fillId="0" borderId="31" xfId="51" applyNumberFormat="1" applyFont="1" applyBorder="1">
      <alignment vertical="center"/>
    </xf>
    <xf numFmtId="49" fontId="0" fillId="0" borderId="0" xfId="51" applyNumberFormat="1" applyFont="1" applyAlignment="1"/>
    <xf numFmtId="0" fontId="0" fillId="0" borderId="0" xfId="49" applyAlignment="1">
      <alignment horizontal="center"/>
    </xf>
    <xf numFmtId="49" fontId="15" fillId="0" borderId="0" xfId="49" applyNumberFormat="1" applyFont="1" applyAlignment="1">
      <alignment horizontal="center"/>
    </xf>
    <xf numFmtId="0" fontId="15" fillId="0" borderId="0" xfId="49" applyFont="1" applyAlignment="1">
      <alignment horizontal="center"/>
    </xf>
    <xf numFmtId="49" fontId="0" fillId="0" borderId="33" xfId="49" applyNumberFormat="1" applyBorder="1" applyAlignment="1">
      <alignment horizontal="left" vertical="center" wrapText="1"/>
    </xf>
    <xf numFmtId="49" fontId="0" fillId="0" borderId="34" xfId="49" applyNumberFormat="1" applyBorder="1" applyAlignment="1">
      <alignment horizontal="left" vertical="center" wrapText="1"/>
    </xf>
    <xf numFmtId="49" fontId="0" fillId="0" borderId="35" xfId="49" applyNumberFormat="1" applyBorder="1" applyAlignment="1">
      <alignment horizontal="left" vertical="center" wrapText="1"/>
    </xf>
    <xf numFmtId="49" fontId="0" fillId="0" borderId="36" xfId="49" applyNumberFormat="1" applyBorder="1" applyAlignment="1">
      <alignment vertical="center"/>
    </xf>
    <xf numFmtId="49" fontId="0" fillId="0" borderId="34" xfId="49" applyNumberFormat="1" applyBorder="1" applyAlignment="1">
      <alignment vertical="center"/>
    </xf>
    <xf numFmtId="49" fontId="0" fillId="0" borderId="35" xfId="49" applyNumberFormat="1" applyBorder="1" applyAlignment="1">
      <alignment vertical="center"/>
    </xf>
    <xf numFmtId="49" fontId="0" fillId="0" borderId="37" xfId="49" applyNumberFormat="1" applyBorder="1" applyAlignment="1">
      <alignment vertical="center"/>
    </xf>
    <xf numFmtId="49" fontId="0" fillId="0" borderId="14" xfId="49" applyNumberFormat="1" applyBorder="1" applyAlignment="1">
      <alignment horizontal="left" vertical="center" wrapText="1"/>
    </xf>
    <xf numFmtId="49" fontId="0" fillId="0" borderId="15" xfId="49" applyNumberFormat="1" applyBorder="1" applyAlignment="1">
      <alignment horizontal="left" vertical="center" wrapText="1"/>
    </xf>
    <xf numFmtId="49" fontId="0" fillId="0" borderId="31" xfId="49" applyNumberFormat="1" applyBorder="1" applyAlignment="1">
      <alignment horizontal="left" vertical="center" wrapText="1"/>
    </xf>
    <xf numFmtId="49" fontId="0" fillId="0" borderId="32" xfId="49" applyNumberFormat="1" applyBorder="1" applyAlignment="1">
      <alignment vertical="center"/>
    </xf>
    <xf numFmtId="49" fontId="0" fillId="0" borderId="16" xfId="49" applyNumberFormat="1" applyBorder="1" applyAlignment="1">
      <alignment vertical="center"/>
    </xf>
    <xf numFmtId="0" fontId="16" fillId="0" borderId="2" xfId="49" applyFont="1" applyBorder="1" applyAlignment="1">
      <alignment horizontal="center" vertical="center" wrapText="1"/>
    </xf>
    <xf numFmtId="0" fontId="16" fillId="0" borderId="3" xfId="49" applyFont="1" applyBorder="1" applyAlignment="1">
      <alignment horizontal="center" vertical="center" wrapText="1"/>
    </xf>
    <xf numFmtId="49" fontId="0" fillId="0" borderId="36" xfId="0" applyNumberFormat="1" applyFont="1" applyBorder="1" applyAlignment="1">
      <alignment vertical="center"/>
    </xf>
    <xf numFmtId="49" fontId="0" fillId="0" borderId="34" xfId="0" applyNumberFormat="1" applyFont="1" applyBorder="1" applyAlignment="1">
      <alignment vertical="center"/>
    </xf>
    <xf numFmtId="49" fontId="0" fillId="0" borderId="35" xfId="0" applyNumberFormat="1" applyFont="1" applyBorder="1" applyAlignment="1">
      <alignment vertical="center"/>
    </xf>
    <xf numFmtId="49" fontId="0" fillId="0" borderId="37" xfId="0" applyNumberFormat="1" applyFont="1" applyBorder="1" applyAlignment="1">
      <alignment vertical="center"/>
    </xf>
    <xf numFmtId="49" fontId="0" fillId="0" borderId="32" xfId="0" applyNumberFormat="1" applyFont="1" applyBorder="1" applyAlignment="1">
      <alignment vertical="center"/>
    </xf>
    <xf numFmtId="49" fontId="0" fillId="0" borderId="16" xfId="0" applyNumberFormat="1" applyFont="1" applyBorder="1" applyAlignment="1">
      <alignment vertical="center"/>
    </xf>
    <xf numFmtId="49" fontId="0" fillId="0" borderId="13" xfId="49" applyNumberFormat="1" applyBorder="1" applyAlignment="1">
      <alignment vertical="center"/>
    </xf>
    <xf numFmtId="49" fontId="2" fillId="0" borderId="21" xfId="0" applyNumberFormat="1" applyFont="1" applyBorder="1" applyAlignment="1">
      <alignment horizontal="center" wrapText="1"/>
    </xf>
    <xf numFmtId="49" fontId="8" fillId="0" borderId="23" xfId="49" applyNumberFormat="1" applyFont="1" applyBorder="1" applyAlignment="1">
      <alignment horizontal="center" wrapText="1"/>
    </xf>
    <xf numFmtId="176" fontId="0" fillId="0" borderId="0" xfId="0" applyNumberFormat="1"/>
    <xf numFmtId="49" fontId="0" fillId="0" borderId="2" xfId="49" applyNumberFormat="1" applyBorder="1" applyAlignment="1">
      <alignment horizontal="center" vertical="center"/>
    </xf>
    <xf numFmtId="49" fontId="0" fillId="0" borderId="30" xfId="49" applyNumberFormat="1" applyBorder="1" applyAlignment="1">
      <alignment horizontal="center" vertical="center"/>
    </xf>
    <xf numFmtId="49" fontId="0" fillId="0" borderId="41" xfId="49" applyNumberFormat="1" applyBorder="1" applyAlignment="1">
      <alignment horizontal="center"/>
    </xf>
    <xf numFmtId="49" fontId="0" fillId="0" borderId="5" xfId="49" applyNumberFormat="1" applyBorder="1" applyAlignment="1">
      <alignment horizontal="center"/>
    </xf>
    <xf numFmtId="49" fontId="0" fillId="0" borderId="42" xfId="49" applyNumberFormat="1" applyBorder="1" applyAlignment="1">
      <alignment horizontal="center"/>
    </xf>
    <xf numFmtId="49" fontId="0" fillId="0" borderId="29" xfId="49" applyNumberFormat="1" applyBorder="1" applyAlignment="1">
      <alignment horizontal="center" vertical="center" wrapText="1"/>
    </xf>
    <xf numFmtId="49" fontId="0" fillId="0" borderId="7" xfId="49" applyNumberFormat="1" applyBorder="1" applyAlignment="1">
      <alignment horizontal="center" vertical="center"/>
    </xf>
    <xf numFmtId="49" fontId="0" fillId="0" borderId="24" xfId="49" applyNumberFormat="1" applyBorder="1" applyAlignment="1">
      <alignment horizontal="center" vertical="center"/>
    </xf>
    <xf numFmtId="49" fontId="0" fillId="0" borderId="36" xfId="49" applyNumberFormat="1" applyBorder="1" applyAlignment="1">
      <alignment horizontal="center" vertical="center" wrapText="1"/>
    </xf>
    <xf numFmtId="49" fontId="0" fillId="0" borderId="34" xfId="49" applyNumberFormat="1" applyBorder="1" applyAlignment="1">
      <alignment horizontal="center" vertical="center"/>
    </xf>
    <xf numFmtId="49" fontId="0" fillId="0" borderId="35" xfId="49" applyNumberFormat="1" applyBorder="1" applyAlignment="1">
      <alignment horizontal="center" vertical="center"/>
    </xf>
    <xf numFmtId="49" fontId="0" fillId="0" borderId="28" xfId="49" applyNumberFormat="1" applyBorder="1" applyAlignment="1">
      <alignment horizontal="center" vertical="center"/>
    </xf>
    <xf numFmtId="49" fontId="0" fillId="0" borderId="28" xfId="49" applyNumberFormat="1" applyBorder="1" applyAlignment="1">
      <alignment horizontal="center" vertical="center" wrapText="1"/>
    </xf>
    <xf numFmtId="49" fontId="0" fillId="0" borderId="8" xfId="49" applyNumberFormat="1" applyBorder="1" applyAlignment="1">
      <alignment horizontal="center" vertical="center" wrapText="1"/>
    </xf>
    <xf numFmtId="49" fontId="0" fillId="0" borderId="14" xfId="49" applyNumberFormat="1" applyBorder="1" applyAlignment="1">
      <alignment horizontal="center" vertical="center"/>
    </xf>
    <xf numFmtId="49" fontId="0" fillId="0" borderId="32" xfId="49" applyNumberFormat="1" applyBorder="1" applyAlignment="1">
      <alignment horizontal="center" vertical="center" wrapText="1"/>
    </xf>
    <xf numFmtId="49" fontId="0" fillId="0" borderId="15" xfId="49" applyNumberFormat="1" applyBorder="1" applyAlignment="1">
      <alignment horizontal="center" vertical="center" wrapText="1"/>
    </xf>
    <xf numFmtId="49" fontId="0" fillId="0" borderId="16" xfId="49" applyNumberFormat="1" applyBorder="1" applyAlignment="1">
      <alignment horizontal="center" vertical="center" wrapText="1"/>
    </xf>
    <xf numFmtId="0" fontId="5" fillId="0" borderId="9" xfId="49" applyFont="1" applyBorder="1" applyAlignment="1">
      <alignment horizontal="center" vertical="center" shrinkToFit="1"/>
    </xf>
    <xf numFmtId="0" fontId="5" fillId="0" borderId="10" xfId="49" applyFont="1" applyBorder="1" applyAlignment="1">
      <alignment horizontal="center" vertical="center" shrinkToFit="1"/>
    </xf>
    <xf numFmtId="0" fontId="5" fillId="0" borderId="12" xfId="49" applyFont="1" applyBorder="1" applyAlignment="1">
      <alignment horizontal="center" vertical="center" shrinkToFit="1"/>
    </xf>
    <xf numFmtId="0" fontId="5" fillId="0" borderId="15" xfId="49" applyFont="1" applyBorder="1" applyAlignment="1">
      <alignment horizontal="center" vertical="center" shrinkToFit="1"/>
    </xf>
    <xf numFmtId="0" fontId="5" fillId="0" borderId="31" xfId="49" applyFont="1" applyBorder="1" applyAlignment="1">
      <alignment horizontal="center" vertical="center" shrinkToFit="1"/>
    </xf>
    <xf numFmtId="0" fontId="5" fillId="0" borderId="11" xfId="49" applyFont="1" applyBorder="1" applyAlignment="1">
      <alignment horizontal="center" vertical="center" shrinkToFit="1"/>
    </xf>
    <xf numFmtId="0" fontId="5" fillId="0" borderId="13" xfId="49" applyFont="1" applyBorder="1" applyAlignment="1">
      <alignment horizontal="center" vertical="center" shrinkToFit="1"/>
    </xf>
    <xf numFmtId="0" fontId="5" fillId="0" borderId="15" xfId="49" applyFont="1" applyBorder="1" applyAlignment="1">
      <alignment horizontal="center" vertical="center" wrapText="1" shrinkToFit="1"/>
    </xf>
    <xf numFmtId="49" fontId="0" fillId="2" borderId="11" xfId="52" applyNumberFormat="1" applyFont="1" applyFill="1" applyBorder="1" applyAlignment="1">
      <alignment horizontal="center" vertical="center"/>
    </xf>
    <xf numFmtId="49" fontId="0" fillId="2" borderId="10" xfId="52" applyNumberFormat="1" applyFont="1" applyFill="1" applyBorder="1" applyAlignment="1">
      <alignment horizontal="center" vertical="center"/>
    </xf>
    <xf numFmtId="49" fontId="0" fillId="2" borderId="12" xfId="52" applyNumberFormat="1" applyFont="1" applyFill="1" applyBorder="1" applyAlignment="1">
      <alignment horizontal="center" vertical="center"/>
    </xf>
    <xf numFmtId="0" fontId="0" fillId="0" borderId="37" xfId="49" applyBorder="1" applyAlignment="1">
      <alignment vertical="center"/>
    </xf>
    <xf numFmtId="49" fontId="0" fillId="0" borderId="34" xfId="49" applyNumberFormat="1" applyBorder="1" applyAlignment="1">
      <alignment horizontal="left" vertical="center"/>
    </xf>
    <xf numFmtId="49" fontId="0" fillId="0" borderId="35" xfId="49" applyNumberFormat="1" applyBorder="1" applyAlignment="1">
      <alignment horizontal="left" vertical="center"/>
    </xf>
    <xf numFmtId="0" fontId="0" fillId="0" borderId="36" xfId="49" applyBorder="1" applyAlignment="1">
      <alignment horizontal="center" vertical="center"/>
    </xf>
    <xf numFmtId="0" fontId="0" fillId="0" borderId="34" xfId="49" applyBorder="1" applyAlignment="1">
      <alignment horizontal="center" vertical="center"/>
    </xf>
    <xf numFmtId="0" fontId="0" fillId="0" borderId="37" xfId="49" applyBorder="1" applyAlignment="1">
      <alignment horizontal="center" vertical="center"/>
    </xf>
    <xf numFmtId="49" fontId="0" fillId="0" borderId="14" xfId="49" applyNumberFormat="1" applyBorder="1" applyAlignment="1">
      <alignment horizontal="left" vertical="center"/>
    </xf>
    <xf numFmtId="0" fontId="0" fillId="0" borderId="32" xfId="49" applyBorder="1" applyAlignment="1">
      <alignment horizontal="center" vertical="center"/>
    </xf>
    <xf numFmtId="49" fontId="0" fillId="0" borderId="7" xfId="49" applyNumberFormat="1" applyBorder="1"/>
    <xf numFmtId="49" fontId="0" fillId="0" borderId="8" xfId="49" applyNumberFormat="1" applyBorder="1"/>
    <xf numFmtId="49" fontId="0" fillId="4" borderId="0" xfId="49" applyNumberFormat="1" applyFill="1"/>
    <xf numFmtId="49" fontId="17" fillId="0" borderId="1" xfId="0" applyNumberFormat="1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49" fontId="0" fillId="0" borderId="0" xfId="51" applyNumberFormat="1" applyFont="1" applyAlignment="1">
      <alignment horizontal="centerContinuous"/>
    </xf>
    <xf numFmtId="49" fontId="0" fillId="0" borderId="8" xfId="51" applyNumberFormat="1" applyFont="1" applyBorder="1" applyAlignment="1">
      <alignment horizontal="centerContinuous"/>
    </xf>
    <xf numFmtId="49" fontId="0" fillId="0" borderId="14" xfId="51" applyNumberFormat="1" applyFont="1" applyBorder="1" applyAlignment="1">
      <alignment horizontal="center" vertical="center"/>
    </xf>
    <xf numFmtId="0" fontId="0" fillId="0" borderId="15" xfId="51" applyFont="1" applyBorder="1" applyAlignment="1">
      <alignment horizontal="center" vertical="center"/>
    </xf>
    <xf numFmtId="0" fontId="0" fillId="0" borderId="16" xfId="51" applyFont="1" applyBorder="1" applyAlignment="1">
      <alignment horizontal="center" vertical="center"/>
    </xf>
    <xf numFmtId="0" fontId="17" fillId="0" borderId="38" xfId="0" applyFont="1" applyBorder="1" applyAlignment="1">
      <alignment horizontal="center" wrapText="1"/>
    </xf>
    <xf numFmtId="0" fontId="17" fillId="0" borderId="39" xfId="0" applyFont="1" applyBorder="1" applyAlignment="1">
      <alignment horizontal="center" wrapText="1"/>
    </xf>
    <xf numFmtId="0" fontId="17" fillId="0" borderId="40" xfId="0" applyFont="1" applyBorder="1" applyAlignment="1">
      <alignment horizontal="center" wrapText="1"/>
    </xf>
    <xf numFmtId="0" fontId="0" fillId="2" borderId="10" xfId="49" applyFill="1" applyBorder="1" applyAlignment="1">
      <alignment horizontal="center" vertical="center"/>
    </xf>
    <xf numFmtId="0" fontId="0" fillId="2" borderId="12" xfId="49" applyFill="1" applyBorder="1" applyAlignment="1">
      <alignment horizontal="center" vertical="center"/>
    </xf>
    <xf numFmtId="0" fontId="0" fillId="2" borderId="13" xfId="49" applyFill="1" applyBorder="1" applyAlignment="1">
      <alignment horizontal="center" vertical="center"/>
    </xf>
    <xf numFmtId="49" fontId="0" fillId="2" borderId="11" xfId="51" applyNumberFormat="1" applyFont="1" applyFill="1" applyBorder="1" applyAlignment="1">
      <alignment horizontal="center" vertical="center"/>
    </xf>
    <xf numFmtId="49" fontId="0" fillId="2" borderId="10" xfId="51" applyNumberFormat="1" applyFont="1" applyFill="1" applyBorder="1" applyAlignment="1">
      <alignment horizontal="center" vertical="center"/>
    </xf>
    <xf numFmtId="49" fontId="0" fillId="2" borderId="12" xfId="51" applyNumberFormat="1" applyFont="1" applyFill="1" applyBorder="1" applyAlignment="1">
      <alignment horizontal="center" vertical="center"/>
    </xf>
    <xf numFmtId="49" fontId="0" fillId="2" borderId="13" xfId="51" applyNumberFormat="1" applyFont="1" applyFill="1" applyBorder="1" applyAlignment="1">
      <alignment horizontal="center" vertical="center"/>
    </xf>
    <xf numFmtId="49" fontId="0" fillId="0" borderId="11" xfId="49" applyNumberFormat="1" applyBorder="1" applyAlignment="1">
      <alignment horizontal="center" vertical="center" wrapText="1"/>
    </xf>
    <xf numFmtId="49" fontId="0" fillId="0" borderId="10" xfId="49" applyNumberFormat="1" applyBorder="1" applyAlignment="1">
      <alignment horizontal="center" vertical="center" wrapText="1"/>
    </xf>
    <xf numFmtId="49" fontId="0" fillId="0" borderId="12" xfId="49" applyNumberFormat="1" applyBorder="1" applyAlignment="1">
      <alignment horizontal="center" vertical="center" wrapText="1"/>
    </xf>
    <xf numFmtId="49" fontId="0" fillId="0" borderId="13" xfId="49" applyNumberFormat="1" applyBorder="1" applyAlignment="1">
      <alignment horizontal="center" vertical="center" wrapText="1"/>
    </xf>
    <xf numFmtId="49" fontId="8" fillId="0" borderId="9" xfId="49" applyNumberFormat="1" applyFont="1" applyBorder="1" applyAlignment="1">
      <alignment horizontal="center" wrapText="1"/>
    </xf>
    <xf numFmtId="0" fontId="0" fillId="0" borderId="12" xfId="49" applyBorder="1" applyAlignment="1">
      <alignment horizontal="center" wrapText="1"/>
    </xf>
    <xf numFmtId="49" fontId="8" fillId="0" borderId="11" xfId="49" applyNumberFormat="1" applyFont="1" applyBorder="1" applyAlignment="1">
      <alignment horizontal="center" wrapText="1"/>
    </xf>
    <xf numFmtId="49" fontId="8" fillId="0" borderId="10" xfId="49" applyNumberFormat="1" applyFont="1" applyBorder="1" applyAlignment="1">
      <alignment horizontal="center" wrapText="1"/>
    </xf>
    <xf numFmtId="0" fontId="0" fillId="0" borderId="10" xfId="49" applyBorder="1" applyAlignment="1">
      <alignment horizontal="center" wrapText="1"/>
    </xf>
    <xf numFmtId="49" fontId="8" fillId="0" borderId="10" xfId="49" applyNumberFormat="1" applyFont="1" applyBorder="1" applyAlignment="1">
      <alignment horizontal="center"/>
    </xf>
    <xf numFmtId="49" fontId="8" fillId="0" borderId="12" xfId="49" applyNumberFormat="1" applyFont="1" applyBorder="1" applyAlignment="1">
      <alignment horizontal="center"/>
    </xf>
    <xf numFmtId="49" fontId="8" fillId="0" borderId="13" xfId="49" applyNumberFormat="1" applyFont="1" applyBorder="1" applyAlignment="1">
      <alignment horizontal="center"/>
    </xf>
    <xf numFmtId="49" fontId="8" fillId="0" borderId="45" xfId="49" applyNumberFormat="1" applyFont="1" applyBorder="1" applyAlignment="1">
      <alignment horizontal="center" wrapText="1"/>
    </xf>
    <xf numFmtId="49" fontId="8" fillId="0" borderId="39" xfId="49" applyNumberFormat="1" applyFont="1" applyBorder="1" applyAlignment="1">
      <alignment horizontal="center" wrapText="1"/>
    </xf>
    <xf numFmtId="0" fontId="0" fillId="0" borderId="39" xfId="49" applyBorder="1" applyAlignment="1">
      <alignment horizontal="center" wrapText="1"/>
    </xf>
    <xf numFmtId="0" fontId="0" fillId="0" borderId="46" xfId="49" applyBorder="1" applyAlignment="1">
      <alignment horizontal="center" wrapText="1"/>
    </xf>
    <xf numFmtId="49" fontId="8" fillId="0" borderId="39" xfId="49" applyNumberFormat="1" applyFont="1" applyBorder="1" applyAlignment="1">
      <alignment horizontal="center"/>
    </xf>
    <xf numFmtId="49" fontId="8" fillId="0" borderId="46" xfId="49" applyNumberFormat="1" applyFont="1" applyBorder="1" applyAlignment="1">
      <alignment horizontal="center"/>
    </xf>
    <xf numFmtId="49" fontId="8" fillId="0" borderId="40" xfId="49" applyNumberFormat="1" applyFont="1" applyBorder="1" applyAlignment="1">
      <alignment horizontal="center"/>
    </xf>
    <xf numFmtId="0" fontId="0" fillId="5" borderId="47" xfId="0" applyFont="1" applyFill="1" applyBorder="1"/>
    <xf numFmtId="0" fontId="0" fillId="6" borderId="48" xfId="0" applyFont="1" applyFill="1" applyBorder="1" applyAlignment="1">
      <alignment horizontal="center"/>
    </xf>
    <xf numFmtId="0" fontId="0" fillId="6" borderId="49" xfId="0" applyFont="1" applyFill="1" applyBorder="1" applyAlignment="1">
      <alignment horizontal="center"/>
    </xf>
    <xf numFmtId="0" fontId="0" fillId="6" borderId="0" xfId="0" applyFont="1" applyFill="1" applyAlignment="1">
      <alignment horizontal="center"/>
    </xf>
    <xf numFmtId="0" fontId="0" fillId="5" borderId="2" xfId="0" applyFont="1" applyFill="1" applyBorder="1"/>
    <xf numFmtId="0" fontId="0" fillId="6" borderId="2" xfId="0" applyFont="1" applyFill="1" applyBorder="1" applyAlignment="1">
      <alignment horizontal="center"/>
    </xf>
    <xf numFmtId="0" fontId="0" fillId="6" borderId="3" xfId="0" applyFont="1" applyFill="1" applyBorder="1" applyAlignment="1">
      <alignment horizontal="center"/>
    </xf>
    <xf numFmtId="0" fontId="0" fillId="0" borderId="50" xfId="0" applyFont="1" applyBorder="1"/>
    <xf numFmtId="0" fontId="0" fillId="0" borderId="43" xfId="0" applyFont="1" applyBorder="1"/>
    <xf numFmtId="0" fontId="0" fillId="0" borderId="44" xfId="0" applyFont="1" applyBorder="1"/>
    <xf numFmtId="0" fontId="0" fillId="0" borderId="28" xfId="0" applyFont="1" applyBorder="1"/>
    <xf numFmtId="0" fontId="0" fillId="0" borderId="8" xfId="0" applyFont="1" applyBorder="1"/>
    <xf numFmtId="0" fontId="18" fillId="0" borderId="0" xfId="0" applyFont="1"/>
    <xf numFmtId="0" fontId="5" fillId="0" borderId="0" xfId="0" applyFont="1" applyAlignment="1">
      <alignment horizontal="left" vertical="center"/>
    </xf>
    <xf numFmtId="0" fontId="0" fillId="7" borderId="50" xfId="0" applyFont="1" applyFill="1" applyBorder="1"/>
    <xf numFmtId="0" fontId="5" fillId="0" borderId="43" xfId="0" applyFon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43" xfId="0" applyFont="1" applyBorder="1" applyAlignment="1">
      <alignment vertical="center" wrapText="1"/>
    </xf>
    <xf numFmtId="0" fontId="0" fillId="0" borderId="4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7" borderId="0" xfId="0" applyFont="1" applyFill="1"/>
    <xf numFmtId="0" fontId="5" fillId="0" borderId="0" xfId="0" applyFont="1" applyAlignment="1">
      <alignment vertical="center"/>
    </xf>
    <xf numFmtId="0" fontId="0" fillId="0" borderId="8" xfId="0" applyFont="1" applyBorder="1" applyAlignment="1">
      <alignment vertical="center"/>
    </xf>
    <xf numFmtId="0" fontId="18" fillId="6" borderId="0" xfId="0" applyFont="1" applyFill="1"/>
    <xf numFmtId="0" fontId="0" fillId="0" borderId="43" xfId="0" applyFont="1" applyBorder="1" applyAlignment="1">
      <alignment wrapText="1"/>
    </xf>
    <xf numFmtId="0" fontId="5" fillId="0" borderId="44" xfId="0" applyFont="1" applyBorder="1" applyAlignment="1">
      <alignment vertical="center"/>
    </xf>
    <xf numFmtId="0" fontId="0" fillId="8" borderId="0" xfId="0" applyFont="1" applyFill="1" applyAlignment="1" applyProtection="1">
      <alignment vertical="center"/>
      <protection locked="0"/>
    </xf>
    <xf numFmtId="0" fontId="0" fillId="0" borderId="51" xfId="0" applyFont="1" applyBorder="1"/>
    <xf numFmtId="0" fontId="0" fillId="0" borderId="52" xfId="0" applyFont="1" applyBorder="1"/>
    <xf numFmtId="49" fontId="0" fillId="0" borderId="2" xfId="0" applyNumberFormat="1" applyFont="1" applyBorder="1" applyAlignment="1">
      <alignment horizontal="centerContinuous"/>
    </xf>
    <xf numFmtId="49" fontId="0" fillId="0" borderId="3" xfId="0" applyNumberFormat="1" applyFont="1" applyBorder="1" applyAlignment="1">
      <alignment horizontal="centerContinuous"/>
    </xf>
    <xf numFmtId="0" fontId="2" fillId="0" borderId="4" xfId="49" applyFont="1" applyBorder="1" applyAlignment="1">
      <alignment horizontal="center" vertical="center" wrapText="1" shrinkToFit="1"/>
    </xf>
    <xf numFmtId="0" fontId="2" fillId="0" borderId="5" xfId="49" applyFont="1" applyBorder="1" applyAlignment="1">
      <alignment horizontal="center" vertical="center" wrapText="1" shrinkToFit="1"/>
    </xf>
    <xf numFmtId="0" fontId="2" fillId="0" borderId="6" xfId="49" applyFont="1" applyBorder="1" applyAlignment="1">
      <alignment horizontal="center" vertical="center" wrapText="1" shrinkToFit="1"/>
    </xf>
    <xf numFmtId="49" fontId="19" fillId="0" borderId="0" xfId="0" applyNumberFormat="1" applyFont="1" applyAlignment="1">
      <alignment horizontal="centerContinuous" vertical="top"/>
    </xf>
    <xf numFmtId="49" fontId="19" fillId="0" borderId="8" xfId="0" applyNumberFormat="1" applyFont="1" applyBorder="1" applyAlignment="1">
      <alignment horizontal="centerContinuous" vertical="top"/>
    </xf>
    <xf numFmtId="49" fontId="8" fillId="0" borderId="15" xfId="0" applyNumberFormat="1" applyFont="1" applyBorder="1" applyAlignment="1">
      <alignment horizontal="centerContinuous" vertical="top"/>
    </xf>
    <xf numFmtId="49" fontId="15" fillId="0" borderId="15" xfId="0" applyNumberFormat="1" applyFont="1" applyBorder="1" applyAlignment="1">
      <alignment horizontal="centerContinuous" vertical="top"/>
    </xf>
    <xf numFmtId="49" fontId="15" fillId="0" borderId="16" xfId="0" applyNumberFormat="1" applyFont="1" applyBorder="1" applyAlignment="1">
      <alignment horizontal="centerContinuous" vertical="top"/>
    </xf>
    <xf numFmtId="49" fontId="0" fillId="0" borderId="1" xfId="49" applyNumberFormat="1" applyBorder="1" applyAlignment="1">
      <alignment horizontal="center"/>
    </xf>
    <xf numFmtId="49" fontId="0" fillId="0" borderId="29" xfId="49" applyNumberFormat="1" applyFont="1" applyBorder="1" applyAlignment="1">
      <alignment horizontal="center"/>
    </xf>
    <xf numFmtId="49" fontId="0" fillId="0" borderId="2" xfId="49" applyNumberFormat="1" applyFont="1" applyBorder="1" applyAlignment="1">
      <alignment horizontal="center"/>
    </xf>
    <xf numFmtId="49" fontId="0" fillId="0" borderId="30" xfId="49" applyNumberFormat="1" applyFont="1" applyBorder="1" applyAlignment="1">
      <alignment horizontal="center"/>
    </xf>
    <xf numFmtId="49" fontId="6" fillId="0" borderId="2" xfId="49" applyNumberFormat="1" applyFont="1" applyBorder="1" applyAlignment="1">
      <alignment horizontal="center"/>
    </xf>
    <xf numFmtId="49" fontId="6" fillId="0" borderId="3" xfId="49" applyNumberFormat="1" applyFont="1" applyBorder="1" applyAlignment="1">
      <alignment horizontal="center"/>
    </xf>
    <xf numFmtId="0" fontId="0" fillId="0" borderId="28" xfId="49" applyBorder="1" applyAlignment="1">
      <alignment horizontal="center" vertical="center"/>
    </xf>
    <xf numFmtId="0" fontId="0" fillId="0" borderId="0" xfId="49" applyAlignment="1">
      <alignment horizontal="center" vertical="center"/>
    </xf>
    <xf numFmtId="0" fontId="0" fillId="0" borderId="24" xfId="49" applyBorder="1" applyAlignment="1">
      <alignment horizontal="center" vertical="center"/>
    </xf>
    <xf numFmtId="0" fontId="0" fillId="0" borderId="31" xfId="49" applyBorder="1" applyAlignment="1">
      <alignment horizontal="center" vertical="center"/>
    </xf>
    <xf numFmtId="49" fontId="0" fillId="0" borderId="31" xfId="49" applyNumberFormat="1" applyBorder="1" applyAlignment="1">
      <alignment horizontal="center" vertical="center" wrapText="1"/>
    </xf>
    <xf numFmtId="0" fontId="0" fillId="0" borderId="50" xfId="0" applyFont="1" applyBorder="1" applyAlignment="1">
      <alignment horizontal="center"/>
    </xf>
    <xf numFmtId="0" fontId="0" fillId="0" borderId="43" xfId="0" applyFont="1" applyBorder="1" applyAlignment="1">
      <alignment horizontal="center"/>
    </xf>
    <xf numFmtId="0" fontId="20" fillId="0" borderId="11" xfId="6" applyFont="1" applyBorder="1"/>
    <xf numFmtId="0" fontId="0" fillId="0" borderId="10" xfId="0" applyFont="1" applyBorder="1"/>
    <xf numFmtId="0" fontId="0" fillId="0" borderId="12" xfId="0" applyFont="1" applyBorder="1"/>
    <xf numFmtId="0" fontId="0" fillId="0" borderId="1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20" fillId="0" borderId="10" xfId="6" applyFont="1" applyBorder="1"/>
    <xf numFmtId="0" fontId="0" fillId="0" borderId="53" xfId="0" applyFont="1" applyBorder="1" applyAlignment="1">
      <alignment horizontal="center"/>
    </xf>
    <xf numFmtId="0" fontId="0" fillId="0" borderId="54" xfId="0" applyFont="1" applyBorder="1" applyAlignment="1">
      <alignment horizontal="center"/>
    </xf>
    <xf numFmtId="0" fontId="20" fillId="0" borderId="15" xfId="6" applyFont="1" applyBorder="1"/>
    <xf numFmtId="0" fontId="0" fillId="0" borderId="15" xfId="0" applyFont="1" applyBorder="1"/>
    <xf numFmtId="49" fontId="5" fillId="0" borderId="11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1" xfId="49" applyNumberFormat="1" applyFont="1" applyBorder="1" applyAlignment="1">
      <alignment horizontal="center" vertical="center"/>
    </xf>
    <xf numFmtId="49" fontId="5" fillId="0" borderId="10" xfId="49" applyNumberFormat="1" applyFont="1" applyBorder="1" applyAlignment="1">
      <alignment horizontal="center" vertical="center"/>
    </xf>
    <xf numFmtId="49" fontId="5" fillId="0" borderId="13" xfId="49" applyNumberFormat="1" applyFont="1" applyBorder="1" applyAlignment="1">
      <alignment horizontal="center" vertical="center"/>
    </xf>
    <xf numFmtId="0" fontId="0" fillId="0" borderId="1" xfId="49" applyBorder="1" applyAlignment="1">
      <alignment horizontal="centerContinuous" vertical="center"/>
    </xf>
    <xf numFmtId="0" fontId="0" fillId="0" borderId="2" xfId="49" applyBorder="1" applyAlignment="1">
      <alignment horizontal="centerContinuous" vertical="center"/>
    </xf>
    <xf numFmtId="0" fontId="0" fillId="0" borderId="2" xfId="49" applyBorder="1" applyAlignment="1">
      <alignment horizontal="left" vertical="center"/>
    </xf>
    <xf numFmtId="0" fontId="0" fillId="0" borderId="3" xfId="49" applyBorder="1" applyAlignment="1">
      <alignment horizontal="centerContinuous" vertical="center"/>
    </xf>
    <xf numFmtId="0" fontId="0" fillId="0" borderId="7" xfId="49" applyBorder="1" applyAlignment="1">
      <alignment horizontal="centerContinuous" vertical="center"/>
    </xf>
    <xf numFmtId="0" fontId="0" fillId="0" borderId="0" xfId="49" applyAlignment="1">
      <alignment horizontal="centerContinuous" vertical="center"/>
    </xf>
    <xf numFmtId="0" fontId="21" fillId="0" borderId="0" xfId="49" applyFont="1" applyAlignment="1">
      <alignment horizontal="centerContinuous"/>
    </xf>
    <xf numFmtId="0" fontId="0" fillId="0" borderId="0" xfId="49" applyAlignment="1">
      <alignment horizontal="left" vertical="center"/>
    </xf>
    <xf numFmtId="0" fontId="0" fillId="0" borderId="8" xfId="49" applyBorder="1" applyAlignment="1">
      <alignment horizontal="centerContinuous" vertical="center"/>
    </xf>
    <xf numFmtId="0" fontId="0" fillId="0" borderId="7" xfId="49" applyBorder="1"/>
    <xf numFmtId="0" fontId="0" fillId="0" borderId="8" xfId="49" applyBorder="1"/>
    <xf numFmtId="0" fontId="19" fillId="0" borderId="0" xfId="49" applyFont="1"/>
    <xf numFmtId="49" fontId="22" fillId="0" borderId="7" xfId="49" applyNumberFormat="1" applyFont="1" applyBorder="1" applyAlignment="1">
      <alignment horizontal="center" vertical="center"/>
    </xf>
    <xf numFmtId="49" fontId="23" fillId="0" borderId="0" xfId="49" applyNumberFormat="1" applyFont="1" applyAlignment="1">
      <alignment horizontal="center" vertical="center"/>
    </xf>
    <xf numFmtId="49" fontId="23" fillId="0" borderId="8" xfId="49" applyNumberFormat="1" applyFont="1" applyBorder="1" applyAlignment="1">
      <alignment horizontal="center" vertical="center"/>
    </xf>
    <xf numFmtId="49" fontId="23" fillId="0" borderId="7" xfId="49" applyNumberFormat="1" applyFont="1" applyBorder="1" applyAlignment="1">
      <alignment horizontal="center" vertical="center"/>
    </xf>
    <xf numFmtId="49" fontId="22" fillId="0" borderId="7" xfId="49" applyNumberFormat="1" applyFont="1" applyBorder="1" applyAlignment="1">
      <alignment horizontal="center"/>
    </xf>
    <xf numFmtId="49" fontId="24" fillId="0" borderId="0" xfId="49" applyNumberFormat="1" applyFont="1" applyAlignment="1">
      <alignment horizontal="center"/>
    </xf>
    <xf numFmtId="49" fontId="24" fillId="0" borderId="8" xfId="49" applyNumberFormat="1" applyFont="1" applyBorder="1" applyAlignment="1">
      <alignment horizontal="center"/>
    </xf>
    <xf numFmtId="49" fontId="24" fillId="0" borderId="7" xfId="49" applyNumberFormat="1" applyFont="1" applyBorder="1" applyAlignment="1">
      <alignment horizontal="center"/>
    </xf>
    <xf numFmtId="0" fontId="0" fillId="0" borderId="9" xfId="49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32" xfId="0" applyFont="1" applyBorder="1"/>
    <xf numFmtId="0" fontId="16" fillId="0" borderId="13" xfId="0" applyFont="1" applyBorder="1" applyAlignment="1">
      <alignment horizontal="center"/>
    </xf>
    <xf numFmtId="49" fontId="2" fillId="0" borderId="22" xfId="49" applyNumberFormat="1" applyFont="1" applyBorder="1" applyAlignment="1">
      <alignment horizontal="center" wrapText="1"/>
    </xf>
    <xf numFmtId="49" fontId="2" fillId="0" borderId="23" xfId="49" applyNumberFormat="1" applyFont="1" applyBorder="1" applyAlignment="1">
      <alignment horizontal="center"/>
    </xf>
    <xf numFmtId="0" fontId="0" fillId="0" borderId="43" xfId="49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 2" xfId="50"/>
    <cellStyle name="常规 4" xfId="51"/>
    <cellStyle name="常规 4 3" xfId="52"/>
  </cellStyles>
  <dxfs count="19"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strike val="0"/>
        <u val="none"/>
        <sz val="9"/>
      </font>
    </dxf>
    <dxf>
      <font>
        <name val="宋体"/>
        <scheme val="none"/>
        <charset val="134"/>
        <strike val="0"/>
        <u val="none"/>
        <sz val="9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font>
        <name val="宋体"/>
        <scheme val="none"/>
        <charset val="134"/>
        <b val="0"/>
        <i val="0"/>
        <strike val="0"/>
        <u val="none"/>
        <sz val="9"/>
        <color auto="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12700</xdr:colOff>
      <xdr:row>36</xdr:row>
      <xdr:rowOff>12700</xdr:rowOff>
    </xdr:from>
    <xdr:to>
      <xdr:col>14</xdr:col>
      <xdr:colOff>177800</xdr:colOff>
      <xdr:row>37</xdr:row>
      <xdr:rowOff>0</xdr:rowOff>
    </xdr:to>
    <xdr:pic>
      <xdr:nvPicPr>
        <xdr:cNvPr id="4" name="图片 3" descr="Error"/>
        <xdr:cNvPicPr/>
      </xdr:nvPicPr>
      <xdr:blipFill>
        <a:blip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7700" y="9264015"/>
          <a:ext cx="927100" cy="242570"/>
        </a:xfrm>
        <a:prstGeom prst="rect">
          <a:avLst/>
        </a:prstGeom>
      </xdr:spPr>
    </xdr:pic>
    <xdr:clientData/>
  </xdr:twoCellAnchor>
  <xdr:twoCellAnchor editAs="oneCell">
    <xdr:from>
      <xdr:col>18</xdr:col>
      <xdr:colOff>12700</xdr:colOff>
      <xdr:row>36</xdr:row>
      <xdr:rowOff>12700</xdr:rowOff>
    </xdr:from>
    <xdr:to>
      <xdr:col>22</xdr:col>
      <xdr:colOff>177800</xdr:colOff>
      <xdr:row>37</xdr:row>
      <xdr:rowOff>0</xdr:rowOff>
    </xdr:to>
    <xdr:pic>
      <xdr:nvPicPr>
        <xdr:cNvPr id="6" name="图片 5" descr="Error"/>
        <xdr:cNvPicPr/>
      </xdr:nvPicPr>
      <xdr:blipFill>
        <a:blip r:embed="rId4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1700" y="9264015"/>
          <a:ext cx="927100" cy="242570"/>
        </a:xfrm>
        <a:prstGeom prst="rect">
          <a:avLst/>
        </a:prstGeom>
      </xdr:spPr>
    </xdr:pic>
    <xdr:clientData/>
  </xdr:twoCellAnchor>
  <xdr:twoCellAnchor editAs="oneCell">
    <xdr:from>
      <xdr:col>26</xdr:col>
      <xdr:colOff>12700</xdr:colOff>
      <xdr:row>36</xdr:row>
      <xdr:rowOff>12700</xdr:rowOff>
    </xdr:from>
    <xdr:to>
      <xdr:col>30</xdr:col>
      <xdr:colOff>177800</xdr:colOff>
      <xdr:row>37</xdr:row>
      <xdr:rowOff>0</xdr:rowOff>
    </xdr:to>
    <xdr:pic>
      <xdr:nvPicPr>
        <xdr:cNvPr id="8" name="图片 7" descr="Error"/>
        <xdr:cNvPicPr/>
      </xdr:nvPicPr>
      <xdr:blipFill>
        <a:blip r:embed="rId5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5700" y="9264015"/>
          <a:ext cx="927100" cy="24257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152400</xdr:colOff>
      <xdr:row>35</xdr:row>
      <xdr:rowOff>114300</xdr:rowOff>
    </xdr:from>
    <xdr:to>
      <xdr:col>15</xdr:col>
      <xdr:colOff>152400</xdr:colOff>
      <xdr:row>35</xdr:row>
      <xdr:rowOff>114300</xdr:rowOff>
    </xdr:to>
    <xdr:sp>
      <xdr:nvSpPr>
        <xdr:cNvPr id="3" name="Line 1583"/>
        <xdr:cNvSpPr>
          <a:spLocks noChangeShapeType="1"/>
        </xdr:cNvSpPr>
      </xdr:nvSpPr>
      <xdr:spPr>
        <a:xfrm>
          <a:off x="3009900" y="7929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35</xdr:row>
      <xdr:rowOff>114300</xdr:rowOff>
    </xdr:from>
    <xdr:to>
      <xdr:col>22</xdr:col>
      <xdr:colOff>152400</xdr:colOff>
      <xdr:row>35</xdr:row>
      <xdr:rowOff>114300</xdr:rowOff>
    </xdr:to>
    <xdr:sp>
      <xdr:nvSpPr>
        <xdr:cNvPr id="4" name="Line 1585"/>
        <xdr:cNvSpPr>
          <a:spLocks noChangeShapeType="1"/>
        </xdr:cNvSpPr>
      </xdr:nvSpPr>
      <xdr:spPr>
        <a:xfrm>
          <a:off x="4343400" y="7929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35</xdr:row>
      <xdr:rowOff>114300</xdr:rowOff>
    </xdr:from>
    <xdr:to>
      <xdr:col>29</xdr:col>
      <xdr:colOff>152400</xdr:colOff>
      <xdr:row>35</xdr:row>
      <xdr:rowOff>114300</xdr:rowOff>
    </xdr:to>
    <xdr:sp>
      <xdr:nvSpPr>
        <xdr:cNvPr id="5" name="Line 1587"/>
        <xdr:cNvSpPr>
          <a:spLocks noChangeShapeType="1"/>
        </xdr:cNvSpPr>
      </xdr:nvSpPr>
      <xdr:spPr>
        <a:xfrm>
          <a:off x="5676900" y="7929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31</xdr:row>
      <xdr:rowOff>114300</xdr:rowOff>
    </xdr:from>
    <xdr:to>
      <xdr:col>15</xdr:col>
      <xdr:colOff>152400</xdr:colOff>
      <xdr:row>31</xdr:row>
      <xdr:rowOff>114300</xdr:rowOff>
    </xdr:to>
    <xdr:sp>
      <xdr:nvSpPr>
        <xdr:cNvPr id="10" name="Line 1551"/>
        <xdr:cNvSpPr>
          <a:spLocks noChangeShapeType="1"/>
        </xdr:cNvSpPr>
      </xdr:nvSpPr>
      <xdr:spPr>
        <a:xfrm>
          <a:off x="30099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31</xdr:row>
      <xdr:rowOff>114300</xdr:rowOff>
    </xdr:from>
    <xdr:to>
      <xdr:col>22</xdr:col>
      <xdr:colOff>152400</xdr:colOff>
      <xdr:row>31</xdr:row>
      <xdr:rowOff>114300</xdr:rowOff>
    </xdr:to>
    <xdr:sp>
      <xdr:nvSpPr>
        <xdr:cNvPr id="11" name="Line 1571"/>
        <xdr:cNvSpPr>
          <a:spLocks noChangeShapeType="1"/>
        </xdr:cNvSpPr>
      </xdr:nvSpPr>
      <xdr:spPr>
        <a:xfrm>
          <a:off x="43434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31</xdr:row>
      <xdr:rowOff>114300</xdr:rowOff>
    </xdr:from>
    <xdr:to>
      <xdr:col>29</xdr:col>
      <xdr:colOff>152400</xdr:colOff>
      <xdr:row>31</xdr:row>
      <xdr:rowOff>114300</xdr:rowOff>
    </xdr:to>
    <xdr:sp>
      <xdr:nvSpPr>
        <xdr:cNvPr id="12" name="Line 1573"/>
        <xdr:cNvSpPr>
          <a:spLocks noChangeShapeType="1"/>
        </xdr:cNvSpPr>
      </xdr:nvSpPr>
      <xdr:spPr>
        <a:xfrm>
          <a:off x="56769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29</xdr:row>
      <xdr:rowOff>114300</xdr:rowOff>
    </xdr:from>
    <xdr:to>
      <xdr:col>15</xdr:col>
      <xdr:colOff>152400</xdr:colOff>
      <xdr:row>29</xdr:row>
      <xdr:rowOff>114300</xdr:rowOff>
    </xdr:to>
    <xdr:sp>
      <xdr:nvSpPr>
        <xdr:cNvPr id="13" name="Line 1582"/>
        <xdr:cNvSpPr>
          <a:spLocks noChangeShapeType="1"/>
        </xdr:cNvSpPr>
      </xdr:nvSpPr>
      <xdr:spPr>
        <a:xfrm>
          <a:off x="30099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37</xdr:row>
      <xdr:rowOff>114300</xdr:rowOff>
    </xdr:from>
    <xdr:to>
      <xdr:col>15</xdr:col>
      <xdr:colOff>152400</xdr:colOff>
      <xdr:row>37</xdr:row>
      <xdr:rowOff>114300</xdr:rowOff>
    </xdr:to>
    <xdr:sp>
      <xdr:nvSpPr>
        <xdr:cNvPr id="14" name="Line 1583"/>
        <xdr:cNvSpPr>
          <a:spLocks noChangeShapeType="1"/>
        </xdr:cNvSpPr>
      </xdr:nvSpPr>
      <xdr:spPr>
        <a:xfrm>
          <a:off x="30099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29</xdr:row>
      <xdr:rowOff>114300</xdr:rowOff>
    </xdr:from>
    <xdr:to>
      <xdr:col>22</xdr:col>
      <xdr:colOff>152400</xdr:colOff>
      <xdr:row>29</xdr:row>
      <xdr:rowOff>114300</xdr:rowOff>
    </xdr:to>
    <xdr:sp>
      <xdr:nvSpPr>
        <xdr:cNvPr id="15" name="Line 1584"/>
        <xdr:cNvSpPr>
          <a:spLocks noChangeShapeType="1"/>
        </xdr:cNvSpPr>
      </xdr:nvSpPr>
      <xdr:spPr>
        <a:xfrm>
          <a:off x="43434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37</xdr:row>
      <xdr:rowOff>114300</xdr:rowOff>
    </xdr:from>
    <xdr:to>
      <xdr:col>22</xdr:col>
      <xdr:colOff>152400</xdr:colOff>
      <xdr:row>37</xdr:row>
      <xdr:rowOff>114300</xdr:rowOff>
    </xdr:to>
    <xdr:sp>
      <xdr:nvSpPr>
        <xdr:cNvPr id="16" name="Line 1585"/>
        <xdr:cNvSpPr>
          <a:spLocks noChangeShapeType="1"/>
        </xdr:cNvSpPr>
      </xdr:nvSpPr>
      <xdr:spPr>
        <a:xfrm>
          <a:off x="43434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29</xdr:row>
      <xdr:rowOff>114300</xdr:rowOff>
    </xdr:from>
    <xdr:to>
      <xdr:col>29</xdr:col>
      <xdr:colOff>152400</xdr:colOff>
      <xdr:row>29</xdr:row>
      <xdr:rowOff>114300</xdr:rowOff>
    </xdr:to>
    <xdr:sp>
      <xdr:nvSpPr>
        <xdr:cNvPr id="17" name="Line 1586"/>
        <xdr:cNvSpPr>
          <a:spLocks noChangeShapeType="1"/>
        </xdr:cNvSpPr>
      </xdr:nvSpPr>
      <xdr:spPr>
        <a:xfrm>
          <a:off x="56769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37</xdr:row>
      <xdr:rowOff>114300</xdr:rowOff>
    </xdr:from>
    <xdr:to>
      <xdr:col>29</xdr:col>
      <xdr:colOff>152400</xdr:colOff>
      <xdr:row>37</xdr:row>
      <xdr:rowOff>114300</xdr:rowOff>
    </xdr:to>
    <xdr:sp>
      <xdr:nvSpPr>
        <xdr:cNvPr id="18" name="Line 1587"/>
        <xdr:cNvSpPr>
          <a:spLocks noChangeShapeType="1"/>
        </xdr:cNvSpPr>
      </xdr:nvSpPr>
      <xdr:spPr>
        <a:xfrm>
          <a:off x="56769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26</xdr:row>
      <xdr:rowOff>114300</xdr:rowOff>
    </xdr:from>
    <xdr:to>
      <xdr:col>15</xdr:col>
      <xdr:colOff>152400</xdr:colOff>
      <xdr:row>26</xdr:row>
      <xdr:rowOff>114300</xdr:rowOff>
    </xdr:to>
    <xdr:sp>
      <xdr:nvSpPr>
        <xdr:cNvPr id="35" name="Line 1582"/>
        <xdr:cNvSpPr>
          <a:spLocks noChangeShapeType="1"/>
        </xdr:cNvSpPr>
      </xdr:nvSpPr>
      <xdr:spPr>
        <a:xfrm>
          <a:off x="3009900" y="59747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21</xdr:row>
      <xdr:rowOff>114300</xdr:rowOff>
    </xdr:from>
    <xdr:to>
      <xdr:col>15</xdr:col>
      <xdr:colOff>152400</xdr:colOff>
      <xdr:row>21</xdr:row>
      <xdr:rowOff>114300</xdr:rowOff>
    </xdr:to>
    <xdr:sp>
      <xdr:nvSpPr>
        <xdr:cNvPr id="37" name="Line 1582"/>
        <xdr:cNvSpPr>
          <a:spLocks noChangeShapeType="1"/>
        </xdr:cNvSpPr>
      </xdr:nvSpPr>
      <xdr:spPr>
        <a:xfrm>
          <a:off x="3009900" y="48888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26</xdr:row>
      <xdr:rowOff>114300</xdr:rowOff>
    </xdr:from>
    <xdr:to>
      <xdr:col>22</xdr:col>
      <xdr:colOff>152400</xdr:colOff>
      <xdr:row>26</xdr:row>
      <xdr:rowOff>114300</xdr:rowOff>
    </xdr:to>
    <xdr:sp>
      <xdr:nvSpPr>
        <xdr:cNvPr id="45" name="Line 1582"/>
        <xdr:cNvSpPr>
          <a:spLocks noChangeShapeType="1"/>
        </xdr:cNvSpPr>
      </xdr:nvSpPr>
      <xdr:spPr>
        <a:xfrm>
          <a:off x="4343400" y="59747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21</xdr:row>
      <xdr:rowOff>114300</xdr:rowOff>
    </xdr:from>
    <xdr:to>
      <xdr:col>22</xdr:col>
      <xdr:colOff>152400</xdr:colOff>
      <xdr:row>21</xdr:row>
      <xdr:rowOff>114300</xdr:rowOff>
    </xdr:to>
    <xdr:sp>
      <xdr:nvSpPr>
        <xdr:cNvPr id="47" name="Line 1582"/>
        <xdr:cNvSpPr>
          <a:spLocks noChangeShapeType="1"/>
        </xdr:cNvSpPr>
      </xdr:nvSpPr>
      <xdr:spPr>
        <a:xfrm>
          <a:off x="4343400" y="48888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76200</xdr:colOff>
      <xdr:row>0</xdr:row>
      <xdr:rowOff>152400</xdr:rowOff>
    </xdr:from>
    <xdr:to>
      <xdr:col>8</xdr:col>
      <xdr:colOff>80962</xdr:colOff>
      <xdr:row>1</xdr:row>
      <xdr:rowOff>239901</xdr:rowOff>
    </xdr:to>
    <xdr:pic>
      <xdr:nvPicPr>
        <xdr:cNvPr id="48" name="图片 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" y="152400"/>
          <a:ext cx="956945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29</xdr:col>
      <xdr:colOff>152400</xdr:colOff>
      <xdr:row>26</xdr:row>
      <xdr:rowOff>114300</xdr:rowOff>
    </xdr:from>
    <xdr:to>
      <xdr:col>29</xdr:col>
      <xdr:colOff>152400</xdr:colOff>
      <xdr:row>26</xdr:row>
      <xdr:rowOff>114300</xdr:rowOff>
    </xdr:to>
    <xdr:sp>
      <xdr:nvSpPr>
        <xdr:cNvPr id="69" name="Line 1582"/>
        <xdr:cNvSpPr>
          <a:spLocks noChangeShapeType="1"/>
        </xdr:cNvSpPr>
      </xdr:nvSpPr>
      <xdr:spPr>
        <a:xfrm>
          <a:off x="5676900" y="59747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21</xdr:row>
      <xdr:rowOff>114300</xdr:rowOff>
    </xdr:from>
    <xdr:to>
      <xdr:col>29</xdr:col>
      <xdr:colOff>152400</xdr:colOff>
      <xdr:row>21</xdr:row>
      <xdr:rowOff>114300</xdr:rowOff>
    </xdr:to>
    <xdr:sp>
      <xdr:nvSpPr>
        <xdr:cNvPr id="70" name="Line 1582"/>
        <xdr:cNvSpPr>
          <a:spLocks noChangeShapeType="1"/>
        </xdr:cNvSpPr>
      </xdr:nvSpPr>
      <xdr:spPr>
        <a:xfrm>
          <a:off x="5676900" y="48888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27</xdr:row>
      <xdr:rowOff>114300</xdr:rowOff>
    </xdr:from>
    <xdr:to>
      <xdr:col>15</xdr:col>
      <xdr:colOff>152400</xdr:colOff>
      <xdr:row>27</xdr:row>
      <xdr:rowOff>114300</xdr:rowOff>
    </xdr:to>
    <xdr:sp>
      <xdr:nvSpPr>
        <xdr:cNvPr id="89" name="Line 1582"/>
        <xdr:cNvSpPr>
          <a:spLocks noChangeShapeType="1"/>
        </xdr:cNvSpPr>
      </xdr:nvSpPr>
      <xdr:spPr>
        <a:xfrm>
          <a:off x="3009900" y="61918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28</xdr:row>
      <xdr:rowOff>114300</xdr:rowOff>
    </xdr:from>
    <xdr:to>
      <xdr:col>15</xdr:col>
      <xdr:colOff>152400</xdr:colOff>
      <xdr:row>28</xdr:row>
      <xdr:rowOff>114300</xdr:rowOff>
    </xdr:to>
    <xdr:sp>
      <xdr:nvSpPr>
        <xdr:cNvPr id="95" name="Line 1582"/>
        <xdr:cNvSpPr>
          <a:spLocks noChangeShapeType="1"/>
        </xdr:cNvSpPr>
      </xdr:nvSpPr>
      <xdr:spPr>
        <a:xfrm>
          <a:off x="3009900" y="64090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30</xdr:row>
      <xdr:rowOff>114300</xdr:rowOff>
    </xdr:from>
    <xdr:to>
      <xdr:col>15</xdr:col>
      <xdr:colOff>152400</xdr:colOff>
      <xdr:row>30</xdr:row>
      <xdr:rowOff>114300</xdr:rowOff>
    </xdr:to>
    <xdr:sp>
      <xdr:nvSpPr>
        <xdr:cNvPr id="96" name="Line 1582"/>
        <xdr:cNvSpPr>
          <a:spLocks noChangeShapeType="1"/>
        </xdr:cNvSpPr>
      </xdr:nvSpPr>
      <xdr:spPr>
        <a:xfrm>
          <a:off x="30099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27</xdr:row>
      <xdr:rowOff>114300</xdr:rowOff>
    </xdr:from>
    <xdr:to>
      <xdr:col>22</xdr:col>
      <xdr:colOff>152400</xdr:colOff>
      <xdr:row>27</xdr:row>
      <xdr:rowOff>114300</xdr:rowOff>
    </xdr:to>
    <xdr:sp>
      <xdr:nvSpPr>
        <xdr:cNvPr id="107" name="Line 1582"/>
        <xdr:cNvSpPr>
          <a:spLocks noChangeShapeType="1"/>
        </xdr:cNvSpPr>
      </xdr:nvSpPr>
      <xdr:spPr>
        <a:xfrm>
          <a:off x="4343400" y="61918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28</xdr:row>
      <xdr:rowOff>114300</xdr:rowOff>
    </xdr:from>
    <xdr:to>
      <xdr:col>22</xdr:col>
      <xdr:colOff>152400</xdr:colOff>
      <xdr:row>28</xdr:row>
      <xdr:rowOff>114300</xdr:rowOff>
    </xdr:to>
    <xdr:sp>
      <xdr:nvSpPr>
        <xdr:cNvPr id="113" name="Line 1582"/>
        <xdr:cNvSpPr>
          <a:spLocks noChangeShapeType="1"/>
        </xdr:cNvSpPr>
      </xdr:nvSpPr>
      <xdr:spPr>
        <a:xfrm>
          <a:off x="4343400" y="64090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30</xdr:row>
      <xdr:rowOff>114300</xdr:rowOff>
    </xdr:from>
    <xdr:to>
      <xdr:col>22</xdr:col>
      <xdr:colOff>152400</xdr:colOff>
      <xdr:row>30</xdr:row>
      <xdr:rowOff>114300</xdr:rowOff>
    </xdr:to>
    <xdr:sp>
      <xdr:nvSpPr>
        <xdr:cNvPr id="114" name="Line 1582"/>
        <xdr:cNvSpPr>
          <a:spLocks noChangeShapeType="1"/>
        </xdr:cNvSpPr>
      </xdr:nvSpPr>
      <xdr:spPr>
        <a:xfrm>
          <a:off x="43434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152400</xdr:colOff>
      <xdr:row>36</xdr:row>
      <xdr:rowOff>114300</xdr:rowOff>
    </xdr:from>
    <xdr:to>
      <xdr:col>15</xdr:col>
      <xdr:colOff>152400</xdr:colOff>
      <xdr:row>36</xdr:row>
      <xdr:rowOff>114300</xdr:rowOff>
    </xdr:to>
    <xdr:sp>
      <xdr:nvSpPr>
        <xdr:cNvPr id="3" name="Line 1583"/>
        <xdr:cNvSpPr>
          <a:spLocks noChangeShapeType="1"/>
        </xdr:cNvSpPr>
      </xdr:nvSpPr>
      <xdr:spPr>
        <a:xfrm>
          <a:off x="30099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36</xdr:row>
      <xdr:rowOff>114300</xdr:rowOff>
    </xdr:from>
    <xdr:to>
      <xdr:col>22</xdr:col>
      <xdr:colOff>152400</xdr:colOff>
      <xdr:row>36</xdr:row>
      <xdr:rowOff>114300</xdr:rowOff>
    </xdr:to>
    <xdr:sp>
      <xdr:nvSpPr>
        <xdr:cNvPr id="4" name="Line 1585"/>
        <xdr:cNvSpPr>
          <a:spLocks noChangeShapeType="1"/>
        </xdr:cNvSpPr>
      </xdr:nvSpPr>
      <xdr:spPr>
        <a:xfrm>
          <a:off x="43434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36</xdr:row>
      <xdr:rowOff>114300</xdr:rowOff>
    </xdr:from>
    <xdr:to>
      <xdr:col>29</xdr:col>
      <xdr:colOff>152400</xdr:colOff>
      <xdr:row>36</xdr:row>
      <xdr:rowOff>114300</xdr:rowOff>
    </xdr:to>
    <xdr:sp>
      <xdr:nvSpPr>
        <xdr:cNvPr id="5" name="Line 1587"/>
        <xdr:cNvSpPr>
          <a:spLocks noChangeShapeType="1"/>
        </xdr:cNvSpPr>
      </xdr:nvSpPr>
      <xdr:spPr>
        <a:xfrm>
          <a:off x="56769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76200</xdr:colOff>
      <xdr:row>0</xdr:row>
      <xdr:rowOff>152400</xdr:rowOff>
    </xdr:from>
    <xdr:to>
      <xdr:col>8</xdr:col>
      <xdr:colOff>80962</xdr:colOff>
      <xdr:row>1</xdr:row>
      <xdr:rowOff>239901</xdr:rowOff>
    </xdr:to>
    <xdr:pic>
      <xdr:nvPicPr>
        <xdr:cNvPr id="10" name="图片 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" y="152400"/>
          <a:ext cx="956945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152400</xdr:colOff>
      <xdr:row>26</xdr:row>
      <xdr:rowOff>114300</xdr:rowOff>
    </xdr:from>
    <xdr:to>
      <xdr:col>15</xdr:col>
      <xdr:colOff>152400</xdr:colOff>
      <xdr:row>26</xdr:row>
      <xdr:rowOff>114300</xdr:rowOff>
    </xdr:to>
    <xdr:sp>
      <xdr:nvSpPr>
        <xdr:cNvPr id="11" name="Line 1551"/>
        <xdr:cNvSpPr>
          <a:spLocks noChangeShapeType="1"/>
        </xdr:cNvSpPr>
      </xdr:nvSpPr>
      <xdr:spPr>
        <a:xfrm>
          <a:off x="3009900" y="59747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27</xdr:row>
      <xdr:rowOff>114300</xdr:rowOff>
    </xdr:from>
    <xdr:to>
      <xdr:col>15</xdr:col>
      <xdr:colOff>152400</xdr:colOff>
      <xdr:row>27</xdr:row>
      <xdr:rowOff>114300</xdr:rowOff>
    </xdr:to>
    <xdr:sp>
      <xdr:nvSpPr>
        <xdr:cNvPr id="12" name="Line 1582"/>
        <xdr:cNvSpPr>
          <a:spLocks noChangeShapeType="1"/>
        </xdr:cNvSpPr>
      </xdr:nvSpPr>
      <xdr:spPr>
        <a:xfrm>
          <a:off x="3009900" y="61918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28</xdr:row>
      <xdr:rowOff>114300</xdr:rowOff>
    </xdr:from>
    <xdr:to>
      <xdr:col>15</xdr:col>
      <xdr:colOff>152400</xdr:colOff>
      <xdr:row>28</xdr:row>
      <xdr:rowOff>114300</xdr:rowOff>
    </xdr:to>
    <xdr:sp>
      <xdr:nvSpPr>
        <xdr:cNvPr id="20" name="Line 1582"/>
        <xdr:cNvSpPr>
          <a:spLocks noChangeShapeType="1"/>
        </xdr:cNvSpPr>
      </xdr:nvSpPr>
      <xdr:spPr>
        <a:xfrm>
          <a:off x="3009900" y="64090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29</xdr:row>
      <xdr:rowOff>114300</xdr:rowOff>
    </xdr:from>
    <xdr:to>
      <xdr:col>15</xdr:col>
      <xdr:colOff>152400</xdr:colOff>
      <xdr:row>29</xdr:row>
      <xdr:rowOff>114300</xdr:rowOff>
    </xdr:to>
    <xdr:sp>
      <xdr:nvSpPr>
        <xdr:cNvPr id="27" name="Line 1582"/>
        <xdr:cNvSpPr>
          <a:spLocks noChangeShapeType="1"/>
        </xdr:cNvSpPr>
      </xdr:nvSpPr>
      <xdr:spPr>
        <a:xfrm>
          <a:off x="30099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30</xdr:row>
      <xdr:rowOff>114300</xdr:rowOff>
    </xdr:from>
    <xdr:to>
      <xdr:col>15</xdr:col>
      <xdr:colOff>152400</xdr:colOff>
      <xdr:row>30</xdr:row>
      <xdr:rowOff>114300</xdr:rowOff>
    </xdr:to>
    <xdr:sp>
      <xdr:nvSpPr>
        <xdr:cNvPr id="29" name="Line 1582"/>
        <xdr:cNvSpPr>
          <a:spLocks noChangeShapeType="1"/>
        </xdr:cNvSpPr>
      </xdr:nvSpPr>
      <xdr:spPr>
        <a:xfrm>
          <a:off x="30099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32</xdr:row>
      <xdr:rowOff>114300</xdr:rowOff>
    </xdr:from>
    <xdr:to>
      <xdr:col>15</xdr:col>
      <xdr:colOff>152400</xdr:colOff>
      <xdr:row>32</xdr:row>
      <xdr:rowOff>114300</xdr:rowOff>
    </xdr:to>
    <xdr:sp>
      <xdr:nvSpPr>
        <xdr:cNvPr id="31" name="Line 1551"/>
        <xdr:cNvSpPr>
          <a:spLocks noChangeShapeType="1"/>
        </xdr:cNvSpPr>
      </xdr:nvSpPr>
      <xdr:spPr>
        <a:xfrm>
          <a:off x="3009900" y="72777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31</xdr:row>
      <xdr:rowOff>114300</xdr:rowOff>
    </xdr:from>
    <xdr:to>
      <xdr:col>15</xdr:col>
      <xdr:colOff>152400</xdr:colOff>
      <xdr:row>31</xdr:row>
      <xdr:rowOff>114300</xdr:rowOff>
    </xdr:to>
    <xdr:sp>
      <xdr:nvSpPr>
        <xdr:cNvPr id="36" name="Line 1582"/>
        <xdr:cNvSpPr>
          <a:spLocks noChangeShapeType="1"/>
        </xdr:cNvSpPr>
      </xdr:nvSpPr>
      <xdr:spPr>
        <a:xfrm>
          <a:off x="30099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26</xdr:row>
      <xdr:rowOff>114300</xdr:rowOff>
    </xdr:from>
    <xdr:to>
      <xdr:col>22</xdr:col>
      <xdr:colOff>152400</xdr:colOff>
      <xdr:row>26</xdr:row>
      <xdr:rowOff>114300</xdr:rowOff>
    </xdr:to>
    <xdr:sp>
      <xdr:nvSpPr>
        <xdr:cNvPr id="39" name="Line 1551"/>
        <xdr:cNvSpPr>
          <a:spLocks noChangeShapeType="1"/>
        </xdr:cNvSpPr>
      </xdr:nvSpPr>
      <xdr:spPr>
        <a:xfrm>
          <a:off x="4343400" y="59747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27</xdr:row>
      <xdr:rowOff>114300</xdr:rowOff>
    </xdr:from>
    <xdr:to>
      <xdr:col>22</xdr:col>
      <xdr:colOff>152400</xdr:colOff>
      <xdr:row>27</xdr:row>
      <xdr:rowOff>114300</xdr:rowOff>
    </xdr:to>
    <xdr:sp>
      <xdr:nvSpPr>
        <xdr:cNvPr id="40" name="Line 1582"/>
        <xdr:cNvSpPr>
          <a:spLocks noChangeShapeType="1"/>
        </xdr:cNvSpPr>
      </xdr:nvSpPr>
      <xdr:spPr>
        <a:xfrm>
          <a:off x="4343400" y="61918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28</xdr:row>
      <xdr:rowOff>114300</xdr:rowOff>
    </xdr:from>
    <xdr:to>
      <xdr:col>22</xdr:col>
      <xdr:colOff>152400</xdr:colOff>
      <xdr:row>28</xdr:row>
      <xdr:rowOff>114300</xdr:rowOff>
    </xdr:to>
    <xdr:sp>
      <xdr:nvSpPr>
        <xdr:cNvPr id="48" name="Line 1582"/>
        <xdr:cNvSpPr>
          <a:spLocks noChangeShapeType="1"/>
        </xdr:cNvSpPr>
      </xdr:nvSpPr>
      <xdr:spPr>
        <a:xfrm>
          <a:off x="4343400" y="64090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29</xdr:row>
      <xdr:rowOff>114300</xdr:rowOff>
    </xdr:from>
    <xdr:to>
      <xdr:col>22</xdr:col>
      <xdr:colOff>152400</xdr:colOff>
      <xdr:row>29</xdr:row>
      <xdr:rowOff>114300</xdr:rowOff>
    </xdr:to>
    <xdr:sp>
      <xdr:nvSpPr>
        <xdr:cNvPr id="55" name="Line 1582"/>
        <xdr:cNvSpPr>
          <a:spLocks noChangeShapeType="1"/>
        </xdr:cNvSpPr>
      </xdr:nvSpPr>
      <xdr:spPr>
        <a:xfrm>
          <a:off x="43434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30</xdr:row>
      <xdr:rowOff>114300</xdr:rowOff>
    </xdr:from>
    <xdr:to>
      <xdr:col>22</xdr:col>
      <xdr:colOff>152400</xdr:colOff>
      <xdr:row>30</xdr:row>
      <xdr:rowOff>114300</xdr:rowOff>
    </xdr:to>
    <xdr:sp>
      <xdr:nvSpPr>
        <xdr:cNvPr id="57" name="Line 1582"/>
        <xdr:cNvSpPr>
          <a:spLocks noChangeShapeType="1"/>
        </xdr:cNvSpPr>
      </xdr:nvSpPr>
      <xdr:spPr>
        <a:xfrm>
          <a:off x="43434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32</xdr:row>
      <xdr:rowOff>114300</xdr:rowOff>
    </xdr:from>
    <xdr:to>
      <xdr:col>22</xdr:col>
      <xdr:colOff>152400</xdr:colOff>
      <xdr:row>32</xdr:row>
      <xdr:rowOff>114300</xdr:rowOff>
    </xdr:to>
    <xdr:sp>
      <xdr:nvSpPr>
        <xdr:cNvPr id="59" name="Line 1551"/>
        <xdr:cNvSpPr>
          <a:spLocks noChangeShapeType="1"/>
        </xdr:cNvSpPr>
      </xdr:nvSpPr>
      <xdr:spPr>
        <a:xfrm>
          <a:off x="4343400" y="72777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31</xdr:row>
      <xdr:rowOff>114300</xdr:rowOff>
    </xdr:from>
    <xdr:to>
      <xdr:col>22</xdr:col>
      <xdr:colOff>152400</xdr:colOff>
      <xdr:row>31</xdr:row>
      <xdr:rowOff>114300</xdr:rowOff>
    </xdr:to>
    <xdr:sp>
      <xdr:nvSpPr>
        <xdr:cNvPr id="64" name="Line 1582"/>
        <xdr:cNvSpPr>
          <a:spLocks noChangeShapeType="1"/>
        </xdr:cNvSpPr>
      </xdr:nvSpPr>
      <xdr:spPr>
        <a:xfrm>
          <a:off x="43434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26</xdr:row>
      <xdr:rowOff>114300</xdr:rowOff>
    </xdr:from>
    <xdr:to>
      <xdr:col>22</xdr:col>
      <xdr:colOff>152400</xdr:colOff>
      <xdr:row>26</xdr:row>
      <xdr:rowOff>114300</xdr:rowOff>
    </xdr:to>
    <xdr:sp>
      <xdr:nvSpPr>
        <xdr:cNvPr id="67" name="Line 1551"/>
        <xdr:cNvSpPr>
          <a:spLocks noChangeShapeType="1"/>
        </xdr:cNvSpPr>
      </xdr:nvSpPr>
      <xdr:spPr>
        <a:xfrm>
          <a:off x="4343400" y="59747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27</xdr:row>
      <xdr:rowOff>114300</xdr:rowOff>
    </xdr:from>
    <xdr:to>
      <xdr:col>22</xdr:col>
      <xdr:colOff>152400</xdr:colOff>
      <xdr:row>27</xdr:row>
      <xdr:rowOff>114300</xdr:rowOff>
    </xdr:to>
    <xdr:sp>
      <xdr:nvSpPr>
        <xdr:cNvPr id="68" name="Line 1582"/>
        <xdr:cNvSpPr>
          <a:spLocks noChangeShapeType="1"/>
        </xdr:cNvSpPr>
      </xdr:nvSpPr>
      <xdr:spPr>
        <a:xfrm>
          <a:off x="4343400" y="61918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28</xdr:row>
      <xdr:rowOff>114300</xdr:rowOff>
    </xdr:from>
    <xdr:to>
      <xdr:col>22</xdr:col>
      <xdr:colOff>152400</xdr:colOff>
      <xdr:row>28</xdr:row>
      <xdr:rowOff>114300</xdr:rowOff>
    </xdr:to>
    <xdr:sp>
      <xdr:nvSpPr>
        <xdr:cNvPr id="76" name="Line 1582"/>
        <xdr:cNvSpPr>
          <a:spLocks noChangeShapeType="1"/>
        </xdr:cNvSpPr>
      </xdr:nvSpPr>
      <xdr:spPr>
        <a:xfrm>
          <a:off x="4343400" y="64090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29</xdr:row>
      <xdr:rowOff>114300</xdr:rowOff>
    </xdr:from>
    <xdr:to>
      <xdr:col>22</xdr:col>
      <xdr:colOff>152400</xdr:colOff>
      <xdr:row>29</xdr:row>
      <xdr:rowOff>114300</xdr:rowOff>
    </xdr:to>
    <xdr:sp>
      <xdr:nvSpPr>
        <xdr:cNvPr id="83" name="Line 1582"/>
        <xdr:cNvSpPr>
          <a:spLocks noChangeShapeType="1"/>
        </xdr:cNvSpPr>
      </xdr:nvSpPr>
      <xdr:spPr>
        <a:xfrm>
          <a:off x="43434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30</xdr:row>
      <xdr:rowOff>114300</xdr:rowOff>
    </xdr:from>
    <xdr:to>
      <xdr:col>22</xdr:col>
      <xdr:colOff>152400</xdr:colOff>
      <xdr:row>30</xdr:row>
      <xdr:rowOff>114300</xdr:rowOff>
    </xdr:to>
    <xdr:sp>
      <xdr:nvSpPr>
        <xdr:cNvPr id="85" name="Line 1582"/>
        <xdr:cNvSpPr>
          <a:spLocks noChangeShapeType="1"/>
        </xdr:cNvSpPr>
      </xdr:nvSpPr>
      <xdr:spPr>
        <a:xfrm>
          <a:off x="43434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32</xdr:row>
      <xdr:rowOff>114300</xdr:rowOff>
    </xdr:from>
    <xdr:to>
      <xdr:col>22</xdr:col>
      <xdr:colOff>152400</xdr:colOff>
      <xdr:row>32</xdr:row>
      <xdr:rowOff>114300</xdr:rowOff>
    </xdr:to>
    <xdr:sp>
      <xdr:nvSpPr>
        <xdr:cNvPr id="87" name="Line 1551"/>
        <xdr:cNvSpPr>
          <a:spLocks noChangeShapeType="1"/>
        </xdr:cNvSpPr>
      </xdr:nvSpPr>
      <xdr:spPr>
        <a:xfrm>
          <a:off x="4343400" y="72777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31</xdr:row>
      <xdr:rowOff>114300</xdr:rowOff>
    </xdr:from>
    <xdr:to>
      <xdr:col>22</xdr:col>
      <xdr:colOff>152400</xdr:colOff>
      <xdr:row>31</xdr:row>
      <xdr:rowOff>114300</xdr:rowOff>
    </xdr:to>
    <xdr:sp>
      <xdr:nvSpPr>
        <xdr:cNvPr id="92" name="Line 1582"/>
        <xdr:cNvSpPr>
          <a:spLocks noChangeShapeType="1"/>
        </xdr:cNvSpPr>
      </xdr:nvSpPr>
      <xdr:spPr>
        <a:xfrm>
          <a:off x="43434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152400</xdr:colOff>
      <xdr:row>36</xdr:row>
      <xdr:rowOff>114300</xdr:rowOff>
    </xdr:from>
    <xdr:to>
      <xdr:col>15</xdr:col>
      <xdr:colOff>152400</xdr:colOff>
      <xdr:row>36</xdr:row>
      <xdr:rowOff>114300</xdr:rowOff>
    </xdr:to>
    <xdr:sp>
      <xdr:nvSpPr>
        <xdr:cNvPr id="3" name="Line 1583"/>
        <xdr:cNvSpPr>
          <a:spLocks noChangeShapeType="1"/>
        </xdr:cNvSpPr>
      </xdr:nvSpPr>
      <xdr:spPr>
        <a:xfrm>
          <a:off x="30099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36</xdr:row>
      <xdr:rowOff>114300</xdr:rowOff>
    </xdr:from>
    <xdr:to>
      <xdr:col>22</xdr:col>
      <xdr:colOff>152400</xdr:colOff>
      <xdr:row>36</xdr:row>
      <xdr:rowOff>114300</xdr:rowOff>
    </xdr:to>
    <xdr:sp>
      <xdr:nvSpPr>
        <xdr:cNvPr id="4" name="Line 1585"/>
        <xdr:cNvSpPr>
          <a:spLocks noChangeShapeType="1"/>
        </xdr:cNvSpPr>
      </xdr:nvSpPr>
      <xdr:spPr>
        <a:xfrm>
          <a:off x="43434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36</xdr:row>
      <xdr:rowOff>114300</xdr:rowOff>
    </xdr:from>
    <xdr:to>
      <xdr:col>29</xdr:col>
      <xdr:colOff>152400</xdr:colOff>
      <xdr:row>36</xdr:row>
      <xdr:rowOff>114300</xdr:rowOff>
    </xdr:to>
    <xdr:sp>
      <xdr:nvSpPr>
        <xdr:cNvPr id="5" name="Line 1587"/>
        <xdr:cNvSpPr>
          <a:spLocks noChangeShapeType="1"/>
        </xdr:cNvSpPr>
      </xdr:nvSpPr>
      <xdr:spPr>
        <a:xfrm>
          <a:off x="56769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31</xdr:row>
      <xdr:rowOff>114300</xdr:rowOff>
    </xdr:from>
    <xdr:to>
      <xdr:col>15</xdr:col>
      <xdr:colOff>152400</xdr:colOff>
      <xdr:row>31</xdr:row>
      <xdr:rowOff>114300</xdr:rowOff>
    </xdr:to>
    <xdr:sp>
      <xdr:nvSpPr>
        <xdr:cNvPr id="10" name="Line 1551"/>
        <xdr:cNvSpPr>
          <a:spLocks noChangeShapeType="1"/>
        </xdr:cNvSpPr>
      </xdr:nvSpPr>
      <xdr:spPr>
        <a:xfrm>
          <a:off x="30099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31</xdr:row>
      <xdr:rowOff>114300</xdr:rowOff>
    </xdr:from>
    <xdr:to>
      <xdr:col>22</xdr:col>
      <xdr:colOff>152400</xdr:colOff>
      <xdr:row>31</xdr:row>
      <xdr:rowOff>114300</xdr:rowOff>
    </xdr:to>
    <xdr:sp>
      <xdr:nvSpPr>
        <xdr:cNvPr id="11" name="Line 1571"/>
        <xdr:cNvSpPr>
          <a:spLocks noChangeShapeType="1"/>
        </xdr:cNvSpPr>
      </xdr:nvSpPr>
      <xdr:spPr>
        <a:xfrm>
          <a:off x="43434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31</xdr:row>
      <xdr:rowOff>114300</xdr:rowOff>
    </xdr:from>
    <xdr:to>
      <xdr:col>29</xdr:col>
      <xdr:colOff>152400</xdr:colOff>
      <xdr:row>31</xdr:row>
      <xdr:rowOff>114300</xdr:rowOff>
    </xdr:to>
    <xdr:sp>
      <xdr:nvSpPr>
        <xdr:cNvPr id="12" name="Line 1573"/>
        <xdr:cNvSpPr>
          <a:spLocks noChangeShapeType="1"/>
        </xdr:cNvSpPr>
      </xdr:nvSpPr>
      <xdr:spPr>
        <a:xfrm>
          <a:off x="56769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30</xdr:row>
      <xdr:rowOff>114300</xdr:rowOff>
    </xdr:from>
    <xdr:to>
      <xdr:col>15</xdr:col>
      <xdr:colOff>152400</xdr:colOff>
      <xdr:row>30</xdr:row>
      <xdr:rowOff>114300</xdr:rowOff>
    </xdr:to>
    <xdr:sp>
      <xdr:nvSpPr>
        <xdr:cNvPr id="13" name="Line 1582"/>
        <xdr:cNvSpPr>
          <a:spLocks noChangeShapeType="1"/>
        </xdr:cNvSpPr>
      </xdr:nvSpPr>
      <xdr:spPr>
        <a:xfrm>
          <a:off x="30099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30</xdr:row>
      <xdr:rowOff>114300</xdr:rowOff>
    </xdr:from>
    <xdr:to>
      <xdr:col>22</xdr:col>
      <xdr:colOff>152400</xdr:colOff>
      <xdr:row>30</xdr:row>
      <xdr:rowOff>114300</xdr:rowOff>
    </xdr:to>
    <xdr:sp>
      <xdr:nvSpPr>
        <xdr:cNvPr id="14" name="Line 1584"/>
        <xdr:cNvSpPr>
          <a:spLocks noChangeShapeType="1"/>
        </xdr:cNvSpPr>
      </xdr:nvSpPr>
      <xdr:spPr>
        <a:xfrm>
          <a:off x="43434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30</xdr:row>
      <xdr:rowOff>114300</xdr:rowOff>
    </xdr:from>
    <xdr:to>
      <xdr:col>29</xdr:col>
      <xdr:colOff>152400</xdr:colOff>
      <xdr:row>30</xdr:row>
      <xdr:rowOff>114300</xdr:rowOff>
    </xdr:to>
    <xdr:sp>
      <xdr:nvSpPr>
        <xdr:cNvPr id="15" name="Line 1586"/>
        <xdr:cNvSpPr>
          <a:spLocks noChangeShapeType="1"/>
        </xdr:cNvSpPr>
      </xdr:nvSpPr>
      <xdr:spPr>
        <a:xfrm>
          <a:off x="56769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32</xdr:row>
      <xdr:rowOff>114300</xdr:rowOff>
    </xdr:from>
    <xdr:to>
      <xdr:col>15</xdr:col>
      <xdr:colOff>152400</xdr:colOff>
      <xdr:row>32</xdr:row>
      <xdr:rowOff>114300</xdr:rowOff>
    </xdr:to>
    <xdr:sp>
      <xdr:nvSpPr>
        <xdr:cNvPr id="22" name="Line 1582"/>
        <xdr:cNvSpPr>
          <a:spLocks noChangeShapeType="1"/>
        </xdr:cNvSpPr>
      </xdr:nvSpPr>
      <xdr:spPr>
        <a:xfrm>
          <a:off x="3009900" y="72777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32</xdr:row>
      <xdr:rowOff>114300</xdr:rowOff>
    </xdr:from>
    <xdr:to>
      <xdr:col>22</xdr:col>
      <xdr:colOff>152400</xdr:colOff>
      <xdr:row>32</xdr:row>
      <xdr:rowOff>114300</xdr:rowOff>
    </xdr:to>
    <xdr:sp>
      <xdr:nvSpPr>
        <xdr:cNvPr id="25" name="Line 1582"/>
        <xdr:cNvSpPr>
          <a:spLocks noChangeShapeType="1"/>
        </xdr:cNvSpPr>
      </xdr:nvSpPr>
      <xdr:spPr>
        <a:xfrm>
          <a:off x="4343400" y="72777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27</xdr:row>
      <xdr:rowOff>114300</xdr:rowOff>
    </xdr:from>
    <xdr:to>
      <xdr:col>15</xdr:col>
      <xdr:colOff>152400</xdr:colOff>
      <xdr:row>27</xdr:row>
      <xdr:rowOff>114300</xdr:rowOff>
    </xdr:to>
    <xdr:sp>
      <xdr:nvSpPr>
        <xdr:cNvPr id="32" name="Line 1582"/>
        <xdr:cNvSpPr>
          <a:spLocks noChangeShapeType="1"/>
        </xdr:cNvSpPr>
      </xdr:nvSpPr>
      <xdr:spPr>
        <a:xfrm>
          <a:off x="3009900" y="61918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22</xdr:row>
      <xdr:rowOff>114300</xdr:rowOff>
    </xdr:from>
    <xdr:to>
      <xdr:col>15</xdr:col>
      <xdr:colOff>152400</xdr:colOff>
      <xdr:row>22</xdr:row>
      <xdr:rowOff>114300</xdr:rowOff>
    </xdr:to>
    <xdr:sp>
      <xdr:nvSpPr>
        <xdr:cNvPr id="33" name="Line 1582"/>
        <xdr:cNvSpPr>
          <a:spLocks noChangeShapeType="1"/>
        </xdr:cNvSpPr>
      </xdr:nvSpPr>
      <xdr:spPr>
        <a:xfrm>
          <a:off x="3009900" y="51060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27</xdr:row>
      <xdr:rowOff>114300</xdr:rowOff>
    </xdr:from>
    <xdr:to>
      <xdr:col>22</xdr:col>
      <xdr:colOff>152400</xdr:colOff>
      <xdr:row>27</xdr:row>
      <xdr:rowOff>114300</xdr:rowOff>
    </xdr:to>
    <xdr:sp>
      <xdr:nvSpPr>
        <xdr:cNvPr id="43" name="Line 1582"/>
        <xdr:cNvSpPr>
          <a:spLocks noChangeShapeType="1"/>
        </xdr:cNvSpPr>
      </xdr:nvSpPr>
      <xdr:spPr>
        <a:xfrm>
          <a:off x="4343400" y="61918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22</xdr:row>
      <xdr:rowOff>114300</xdr:rowOff>
    </xdr:from>
    <xdr:to>
      <xdr:col>22</xdr:col>
      <xdr:colOff>152400</xdr:colOff>
      <xdr:row>22</xdr:row>
      <xdr:rowOff>114300</xdr:rowOff>
    </xdr:to>
    <xdr:sp>
      <xdr:nvSpPr>
        <xdr:cNvPr id="44" name="Line 1582"/>
        <xdr:cNvSpPr>
          <a:spLocks noChangeShapeType="1"/>
        </xdr:cNvSpPr>
      </xdr:nvSpPr>
      <xdr:spPr>
        <a:xfrm>
          <a:off x="4343400" y="510603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34</xdr:row>
      <xdr:rowOff>114300</xdr:rowOff>
    </xdr:from>
    <xdr:to>
      <xdr:col>15</xdr:col>
      <xdr:colOff>152400</xdr:colOff>
      <xdr:row>34</xdr:row>
      <xdr:rowOff>114300</xdr:rowOff>
    </xdr:to>
    <xdr:sp>
      <xdr:nvSpPr>
        <xdr:cNvPr id="45" name="Line 1583"/>
        <xdr:cNvSpPr>
          <a:spLocks noChangeShapeType="1"/>
        </xdr:cNvSpPr>
      </xdr:nvSpPr>
      <xdr:spPr>
        <a:xfrm>
          <a:off x="3009900" y="7712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34</xdr:row>
      <xdr:rowOff>114300</xdr:rowOff>
    </xdr:from>
    <xdr:to>
      <xdr:col>22</xdr:col>
      <xdr:colOff>152400</xdr:colOff>
      <xdr:row>34</xdr:row>
      <xdr:rowOff>114300</xdr:rowOff>
    </xdr:to>
    <xdr:sp>
      <xdr:nvSpPr>
        <xdr:cNvPr id="46" name="Line 1585"/>
        <xdr:cNvSpPr>
          <a:spLocks noChangeShapeType="1"/>
        </xdr:cNvSpPr>
      </xdr:nvSpPr>
      <xdr:spPr>
        <a:xfrm>
          <a:off x="4343400" y="7712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34</xdr:row>
      <xdr:rowOff>114300</xdr:rowOff>
    </xdr:from>
    <xdr:to>
      <xdr:col>29</xdr:col>
      <xdr:colOff>152400</xdr:colOff>
      <xdr:row>34</xdr:row>
      <xdr:rowOff>114300</xdr:rowOff>
    </xdr:to>
    <xdr:sp>
      <xdr:nvSpPr>
        <xdr:cNvPr id="47" name="Line 1587"/>
        <xdr:cNvSpPr>
          <a:spLocks noChangeShapeType="1"/>
        </xdr:cNvSpPr>
      </xdr:nvSpPr>
      <xdr:spPr>
        <a:xfrm>
          <a:off x="5676900" y="7712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39</xdr:row>
      <xdr:rowOff>114300</xdr:rowOff>
    </xdr:from>
    <xdr:to>
      <xdr:col>15</xdr:col>
      <xdr:colOff>152400</xdr:colOff>
      <xdr:row>39</xdr:row>
      <xdr:rowOff>114300</xdr:rowOff>
    </xdr:to>
    <xdr:sp>
      <xdr:nvSpPr>
        <xdr:cNvPr id="52" name="Line 1583"/>
        <xdr:cNvSpPr>
          <a:spLocks noChangeShapeType="1"/>
        </xdr:cNvSpPr>
      </xdr:nvSpPr>
      <xdr:spPr>
        <a:xfrm>
          <a:off x="3009900" y="879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39</xdr:row>
      <xdr:rowOff>114300</xdr:rowOff>
    </xdr:from>
    <xdr:to>
      <xdr:col>22</xdr:col>
      <xdr:colOff>152400</xdr:colOff>
      <xdr:row>39</xdr:row>
      <xdr:rowOff>114300</xdr:rowOff>
    </xdr:to>
    <xdr:sp>
      <xdr:nvSpPr>
        <xdr:cNvPr id="53" name="Line 1585"/>
        <xdr:cNvSpPr>
          <a:spLocks noChangeShapeType="1"/>
        </xdr:cNvSpPr>
      </xdr:nvSpPr>
      <xdr:spPr>
        <a:xfrm>
          <a:off x="4343400" y="879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39</xdr:row>
      <xdr:rowOff>114300</xdr:rowOff>
    </xdr:from>
    <xdr:to>
      <xdr:col>29</xdr:col>
      <xdr:colOff>152400</xdr:colOff>
      <xdr:row>39</xdr:row>
      <xdr:rowOff>114300</xdr:rowOff>
    </xdr:to>
    <xdr:sp>
      <xdr:nvSpPr>
        <xdr:cNvPr id="54" name="Line 1587"/>
        <xdr:cNvSpPr>
          <a:spLocks noChangeShapeType="1"/>
        </xdr:cNvSpPr>
      </xdr:nvSpPr>
      <xdr:spPr>
        <a:xfrm>
          <a:off x="5676900" y="879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35</xdr:row>
      <xdr:rowOff>114300</xdr:rowOff>
    </xdr:from>
    <xdr:to>
      <xdr:col>15</xdr:col>
      <xdr:colOff>152400</xdr:colOff>
      <xdr:row>35</xdr:row>
      <xdr:rowOff>114300</xdr:rowOff>
    </xdr:to>
    <xdr:sp>
      <xdr:nvSpPr>
        <xdr:cNvPr id="59" name="Line 1583"/>
        <xdr:cNvSpPr>
          <a:spLocks noChangeShapeType="1"/>
        </xdr:cNvSpPr>
      </xdr:nvSpPr>
      <xdr:spPr>
        <a:xfrm>
          <a:off x="3009900" y="7929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35</xdr:row>
      <xdr:rowOff>114300</xdr:rowOff>
    </xdr:from>
    <xdr:to>
      <xdr:col>22</xdr:col>
      <xdr:colOff>152400</xdr:colOff>
      <xdr:row>35</xdr:row>
      <xdr:rowOff>114300</xdr:rowOff>
    </xdr:to>
    <xdr:sp>
      <xdr:nvSpPr>
        <xdr:cNvPr id="60" name="Line 1585"/>
        <xdr:cNvSpPr>
          <a:spLocks noChangeShapeType="1"/>
        </xdr:cNvSpPr>
      </xdr:nvSpPr>
      <xdr:spPr>
        <a:xfrm>
          <a:off x="4343400" y="7929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35</xdr:row>
      <xdr:rowOff>114300</xdr:rowOff>
    </xdr:from>
    <xdr:to>
      <xdr:col>29</xdr:col>
      <xdr:colOff>152400</xdr:colOff>
      <xdr:row>35</xdr:row>
      <xdr:rowOff>114300</xdr:rowOff>
    </xdr:to>
    <xdr:sp>
      <xdr:nvSpPr>
        <xdr:cNvPr id="61" name="Line 1587"/>
        <xdr:cNvSpPr>
          <a:spLocks noChangeShapeType="1"/>
        </xdr:cNvSpPr>
      </xdr:nvSpPr>
      <xdr:spPr>
        <a:xfrm>
          <a:off x="5676900" y="792924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37</xdr:row>
      <xdr:rowOff>114300</xdr:rowOff>
    </xdr:from>
    <xdr:to>
      <xdr:col>15</xdr:col>
      <xdr:colOff>152400</xdr:colOff>
      <xdr:row>37</xdr:row>
      <xdr:rowOff>114300</xdr:rowOff>
    </xdr:to>
    <xdr:sp>
      <xdr:nvSpPr>
        <xdr:cNvPr id="80" name="Line 1583"/>
        <xdr:cNvSpPr>
          <a:spLocks noChangeShapeType="1"/>
        </xdr:cNvSpPr>
      </xdr:nvSpPr>
      <xdr:spPr>
        <a:xfrm>
          <a:off x="30099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37</xdr:row>
      <xdr:rowOff>114300</xdr:rowOff>
    </xdr:from>
    <xdr:to>
      <xdr:col>22</xdr:col>
      <xdr:colOff>152400</xdr:colOff>
      <xdr:row>37</xdr:row>
      <xdr:rowOff>114300</xdr:rowOff>
    </xdr:to>
    <xdr:sp>
      <xdr:nvSpPr>
        <xdr:cNvPr id="81" name="Line 1585"/>
        <xdr:cNvSpPr>
          <a:spLocks noChangeShapeType="1"/>
        </xdr:cNvSpPr>
      </xdr:nvSpPr>
      <xdr:spPr>
        <a:xfrm>
          <a:off x="43434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37</xdr:row>
      <xdr:rowOff>114300</xdr:rowOff>
    </xdr:from>
    <xdr:to>
      <xdr:col>29</xdr:col>
      <xdr:colOff>152400</xdr:colOff>
      <xdr:row>37</xdr:row>
      <xdr:rowOff>114300</xdr:rowOff>
    </xdr:to>
    <xdr:sp>
      <xdr:nvSpPr>
        <xdr:cNvPr id="82" name="Line 1587"/>
        <xdr:cNvSpPr>
          <a:spLocks noChangeShapeType="1"/>
        </xdr:cNvSpPr>
      </xdr:nvSpPr>
      <xdr:spPr>
        <a:xfrm>
          <a:off x="56769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76200</xdr:colOff>
      <xdr:row>0</xdr:row>
      <xdr:rowOff>152400</xdr:rowOff>
    </xdr:from>
    <xdr:to>
      <xdr:col>8</xdr:col>
      <xdr:colOff>80962</xdr:colOff>
      <xdr:row>1</xdr:row>
      <xdr:rowOff>239901</xdr:rowOff>
    </xdr:to>
    <xdr:pic>
      <xdr:nvPicPr>
        <xdr:cNvPr id="115" name="图片 1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" y="152400"/>
          <a:ext cx="956945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152400</xdr:colOff>
      <xdr:row>28</xdr:row>
      <xdr:rowOff>114300</xdr:rowOff>
    </xdr:from>
    <xdr:to>
      <xdr:col>15</xdr:col>
      <xdr:colOff>152400</xdr:colOff>
      <xdr:row>28</xdr:row>
      <xdr:rowOff>114300</xdr:rowOff>
    </xdr:to>
    <xdr:sp>
      <xdr:nvSpPr>
        <xdr:cNvPr id="3" name="Line 1551"/>
        <xdr:cNvSpPr>
          <a:spLocks noChangeShapeType="1"/>
        </xdr:cNvSpPr>
      </xdr:nvSpPr>
      <xdr:spPr>
        <a:xfrm>
          <a:off x="3009900" y="64090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28</xdr:row>
      <xdr:rowOff>114300</xdr:rowOff>
    </xdr:from>
    <xdr:to>
      <xdr:col>22</xdr:col>
      <xdr:colOff>152400</xdr:colOff>
      <xdr:row>28</xdr:row>
      <xdr:rowOff>114300</xdr:rowOff>
    </xdr:to>
    <xdr:sp>
      <xdr:nvSpPr>
        <xdr:cNvPr id="4" name="Line 1571"/>
        <xdr:cNvSpPr>
          <a:spLocks noChangeShapeType="1"/>
        </xdr:cNvSpPr>
      </xdr:nvSpPr>
      <xdr:spPr>
        <a:xfrm>
          <a:off x="4343400" y="64090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28</xdr:row>
      <xdr:rowOff>114300</xdr:rowOff>
    </xdr:from>
    <xdr:to>
      <xdr:col>29</xdr:col>
      <xdr:colOff>152400</xdr:colOff>
      <xdr:row>28</xdr:row>
      <xdr:rowOff>114300</xdr:rowOff>
    </xdr:to>
    <xdr:sp>
      <xdr:nvSpPr>
        <xdr:cNvPr id="5" name="Line 1573"/>
        <xdr:cNvSpPr>
          <a:spLocks noChangeShapeType="1"/>
        </xdr:cNvSpPr>
      </xdr:nvSpPr>
      <xdr:spPr>
        <a:xfrm>
          <a:off x="5676900" y="64090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27</xdr:row>
      <xdr:rowOff>114300</xdr:rowOff>
    </xdr:from>
    <xdr:to>
      <xdr:col>15</xdr:col>
      <xdr:colOff>152400</xdr:colOff>
      <xdr:row>27</xdr:row>
      <xdr:rowOff>114300</xdr:rowOff>
    </xdr:to>
    <xdr:sp>
      <xdr:nvSpPr>
        <xdr:cNvPr id="6" name="Line 1582"/>
        <xdr:cNvSpPr>
          <a:spLocks noChangeShapeType="1"/>
        </xdr:cNvSpPr>
      </xdr:nvSpPr>
      <xdr:spPr>
        <a:xfrm>
          <a:off x="3009900" y="61918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27</xdr:row>
      <xdr:rowOff>114300</xdr:rowOff>
    </xdr:from>
    <xdr:to>
      <xdr:col>22</xdr:col>
      <xdr:colOff>152400</xdr:colOff>
      <xdr:row>27</xdr:row>
      <xdr:rowOff>114300</xdr:rowOff>
    </xdr:to>
    <xdr:sp>
      <xdr:nvSpPr>
        <xdr:cNvPr id="7" name="Line 1584"/>
        <xdr:cNvSpPr>
          <a:spLocks noChangeShapeType="1"/>
        </xdr:cNvSpPr>
      </xdr:nvSpPr>
      <xdr:spPr>
        <a:xfrm>
          <a:off x="4343400" y="61918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27</xdr:row>
      <xdr:rowOff>114300</xdr:rowOff>
    </xdr:from>
    <xdr:to>
      <xdr:col>29</xdr:col>
      <xdr:colOff>152400</xdr:colOff>
      <xdr:row>27</xdr:row>
      <xdr:rowOff>114300</xdr:rowOff>
    </xdr:to>
    <xdr:sp>
      <xdr:nvSpPr>
        <xdr:cNvPr id="8" name="Line 1586"/>
        <xdr:cNvSpPr>
          <a:spLocks noChangeShapeType="1"/>
        </xdr:cNvSpPr>
      </xdr:nvSpPr>
      <xdr:spPr>
        <a:xfrm>
          <a:off x="5676900" y="61918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29</xdr:row>
      <xdr:rowOff>114300</xdr:rowOff>
    </xdr:from>
    <xdr:to>
      <xdr:col>15</xdr:col>
      <xdr:colOff>152400</xdr:colOff>
      <xdr:row>29</xdr:row>
      <xdr:rowOff>114300</xdr:rowOff>
    </xdr:to>
    <xdr:sp>
      <xdr:nvSpPr>
        <xdr:cNvPr id="15" name="Line 1582"/>
        <xdr:cNvSpPr>
          <a:spLocks noChangeShapeType="1"/>
        </xdr:cNvSpPr>
      </xdr:nvSpPr>
      <xdr:spPr>
        <a:xfrm>
          <a:off x="30099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29</xdr:row>
      <xdr:rowOff>114300</xdr:rowOff>
    </xdr:from>
    <xdr:to>
      <xdr:col>22</xdr:col>
      <xdr:colOff>152400</xdr:colOff>
      <xdr:row>29</xdr:row>
      <xdr:rowOff>114300</xdr:rowOff>
    </xdr:to>
    <xdr:sp>
      <xdr:nvSpPr>
        <xdr:cNvPr id="18" name="Line 1582"/>
        <xdr:cNvSpPr>
          <a:spLocks noChangeShapeType="1"/>
        </xdr:cNvSpPr>
      </xdr:nvSpPr>
      <xdr:spPr>
        <a:xfrm>
          <a:off x="43434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152400</xdr:colOff>
      <xdr:row>28</xdr:row>
      <xdr:rowOff>114300</xdr:rowOff>
    </xdr:from>
    <xdr:to>
      <xdr:col>49</xdr:col>
      <xdr:colOff>152400</xdr:colOff>
      <xdr:row>28</xdr:row>
      <xdr:rowOff>114300</xdr:rowOff>
    </xdr:to>
    <xdr:sp>
      <xdr:nvSpPr>
        <xdr:cNvPr id="19" name="Line 1551"/>
        <xdr:cNvSpPr>
          <a:spLocks noChangeShapeType="1"/>
        </xdr:cNvSpPr>
      </xdr:nvSpPr>
      <xdr:spPr>
        <a:xfrm>
          <a:off x="12611100" y="64090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152400</xdr:colOff>
      <xdr:row>28</xdr:row>
      <xdr:rowOff>114300</xdr:rowOff>
    </xdr:from>
    <xdr:to>
      <xdr:col>56</xdr:col>
      <xdr:colOff>152400</xdr:colOff>
      <xdr:row>28</xdr:row>
      <xdr:rowOff>114300</xdr:rowOff>
    </xdr:to>
    <xdr:sp>
      <xdr:nvSpPr>
        <xdr:cNvPr id="20" name="Line 1571"/>
        <xdr:cNvSpPr>
          <a:spLocks noChangeShapeType="1"/>
        </xdr:cNvSpPr>
      </xdr:nvSpPr>
      <xdr:spPr>
        <a:xfrm>
          <a:off x="14154150" y="64090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152400</xdr:colOff>
      <xdr:row>28</xdr:row>
      <xdr:rowOff>114300</xdr:rowOff>
    </xdr:from>
    <xdr:to>
      <xdr:col>63</xdr:col>
      <xdr:colOff>152400</xdr:colOff>
      <xdr:row>28</xdr:row>
      <xdr:rowOff>114300</xdr:rowOff>
    </xdr:to>
    <xdr:sp>
      <xdr:nvSpPr>
        <xdr:cNvPr id="21" name="Line 1573"/>
        <xdr:cNvSpPr>
          <a:spLocks noChangeShapeType="1"/>
        </xdr:cNvSpPr>
      </xdr:nvSpPr>
      <xdr:spPr>
        <a:xfrm>
          <a:off x="15487650" y="640905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152400</xdr:colOff>
      <xdr:row>27</xdr:row>
      <xdr:rowOff>114300</xdr:rowOff>
    </xdr:from>
    <xdr:to>
      <xdr:col>49</xdr:col>
      <xdr:colOff>152400</xdr:colOff>
      <xdr:row>27</xdr:row>
      <xdr:rowOff>114300</xdr:rowOff>
    </xdr:to>
    <xdr:sp>
      <xdr:nvSpPr>
        <xdr:cNvPr id="22" name="Line 1582"/>
        <xdr:cNvSpPr>
          <a:spLocks noChangeShapeType="1"/>
        </xdr:cNvSpPr>
      </xdr:nvSpPr>
      <xdr:spPr>
        <a:xfrm>
          <a:off x="12611100" y="61918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152400</xdr:colOff>
      <xdr:row>27</xdr:row>
      <xdr:rowOff>114300</xdr:rowOff>
    </xdr:from>
    <xdr:to>
      <xdr:col>56</xdr:col>
      <xdr:colOff>152400</xdr:colOff>
      <xdr:row>27</xdr:row>
      <xdr:rowOff>114300</xdr:rowOff>
    </xdr:to>
    <xdr:sp>
      <xdr:nvSpPr>
        <xdr:cNvPr id="23" name="Line 1584"/>
        <xdr:cNvSpPr>
          <a:spLocks noChangeShapeType="1"/>
        </xdr:cNvSpPr>
      </xdr:nvSpPr>
      <xdr:spPr>
        <a:xfrm>
          <a:off x="14154150" y="61918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152400</xdr:colOff>
      <xdr:row>27</xdr:row>
      <xdr:rowOff>114300</xdr:rowOff>
    </xdr:from>
    <xdr:to>
      <xdr:col>63</xdr:col>
      <xdr:colOff>152400</xdr:colOff>
      <xdr:row>27</xdr:row>
      <xdr:rowOff>114300</xdr:rowOff>
    </xdr:to>
    <xdr:sp>
      <xdr:nvSpPr>
        <xdr:cNvPr id="24" name="Line 1586"/>
        <xdr:cNvSpPr>
          <a:spLocks noChangeShapeType="1"/>
        </xdr:cNvSpPr>
      </xdr:nvSpPr>
      <xdr:spPr>
        <a:xfrm>
          <a:off x="15487650" y="61918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152400</xdr:colOff>
      <xdr:row>29</xdr:row>
      <xdr:rowOff>114300</xdr:rowOff>
    </xdr:from>
    <xdr:to>
      <xdr:col>49</xdr:col>
      <xdr:colOff>152400</xdr:colOff>
      <xdr:row>29</xdr:row>
      <xdr:rowOff>114300</xdr:rowOff>
    </xdr:to>
    <xdr:sp>
      <xdr:nvSpPr>
        <xdr:cNvPr id="31" name="Line 1582"/>
        <xdr:cNvSpPr>
          <a:spLocks noChangeShapeType="1"/>
        </xdr:cNvSpPr>
      </xdr:nvSpPr>
      <xdr:spPr>
        <a:xfrm>
          <a:off x="126111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152400</xdr:colOff>
      <xdr:row>29</xdr:row>
      <xdr:rowOff>114300</xdr:rowOff>
    </xdr:from>
    <xdr:to>
      <xdr:col>56</xdr:col>
      <xdr:colOff>152400</xdr:colOff>
      <xdr:row>29</xdr:row>
      <xdr:rowOff>114300</xdr:rowOff>
    </xdr:to>
    <xdr:sp>
      <xdr:nvSpPr>
        <xdr:cNvPr id="34" name="Line 1582"/>
        <xdr:cNvSpPr>
          <a:spLocks noChangeShapeType="1"/>
        </xdr:cNvSpPr>
      </xdr:nvSpPr>
      <xdr:spPr>
        <a:xfrm>
          <a:off x="1415415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40</xdr:row>
      <xdr:rowOff>114300</xdr:rowOff>
    </xdr:from>
    <xdr:to>
      <xdr:col>15</xdr:col>
      <xdr:colOff>152400</xdr:colOff>
      <xdr:row>40</xdr:row>
      <xdr:rowOff>114300</xdr:rowOff>
    </xdr:to>
    <xdr:sp>
      <xdr:nvSpPr>
        <xdr:cNvPr id="73" name="Line 1583"/>
        <xdr:cNvSpPr>
          <a:spLocks noChangeShapeType="1"/>
        </xdr:cNvSpPr>
      </xdr:nvSpPr>
      <xdr:spPr>
        <a:xfrm>
          <a:off x="3009900" y="90150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40</xdr:row>
      <xdr:rowOff>114300</xdr:rowOff>
    </xdr:from>
    <xdr:to>
      <xdr:col>22</xdr:col>
      <xdr:colOff>152400</xdr:colOff>
      <xdr:row>40</xdr:row>
      <xdr:rowOff>114300</xdr:rowOff>
    </xdr:to>
    <xdr:sp>
      <xdr:nvSpPr>
        <xdr:cNvPr id="74" name="Line 1585"/>
        <xdr:cNvSpPr>
          <a:spLocks noChangeShapeType="1"/>
        </xdr:cNvSpPr>
      </xdr:nvSpPr>
      <xdr:spPr>
        <a:xfrm>
          <a:off x="4343400" y="90150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40</xdr:row>
      <xdr:rowOff>114300</xdr:rowOff>
    </xdr:from>
    <xdr:to>
      <xdr:col>29</xdr:col>
      <xdr:colOff>152400</xdr:colOff>
      <xdr:row>40</xdr:row>
      <xdr:rowOff>114300</xdr:rowOff>
    </xdr:to>
    <xdr:sp>
      <xdr:nvSpPr>
        <xdr:cNvPr id="75" name="Line 1587"/>
        <xdr:cNvSpPr>
          <a:spLocks noChangeShapeType="1"/>
        </xdr:cNvSpPr>
      </xdr:nvSpPr>
      <xdr:spPr>
        <a:xfrm>
          <a:off x="5676900" y="90150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76200</xdr:colOff>
      <xdr:row>0</xdr:row>
      <xdr:rowOff>152400</xdr:rowOff>
    </xdr:from>
    <xdr:to>
      <xdr:col>8</xdr:col>
      <xdr:colOff>80962</xdr:colOff>
      <xdr:row>1</xdr:row>
      <xdr:rowOff>239330</xdr:rowOff>
    </xdr:to>
    <xdr:pic>
      <xdr:nvPicPr>
        <xdr:cNvPr id="80" name="图片 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" y="152400"/>
          <a:ext cx="956945" cy="40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152400</xdr:colOff>
      <xdr:row>40</xdr:row>
      <xdr:rowOff>114300</xdr:rowOff>
    </xdr:from>
    <xdr:to>
      <xdr:col>15</xdr:col>
      <xdr:colOff>152400</xdr:colOff>
      <xdr:row>40</xdr:row>
      <xdr:rowOff>114300</xdr:rowOff>
    </xdr:to>
    <xdr:sp>
      <xdr:nvSpPr>
        <xdr:cNvPr id="172" name="Line 1587"/>
        <xdr:cNvSpPr>
          <a:spLocks noChangeShapeType="1"/>
        </xdr:cNvSpPr>
      </xdr:nvSpPr>
      <xdr:spPr>
        <a:xfrm>
          <a:off x="3009900" y="90150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77684</xdr:colOff>
      <xdr:row>0</xdr:row>
      <xdr:rowOff>151086</xdr:rowOff>
    </xdr:from>
    <xdr:to>
      <xdr:col>8</xdr:col>
      <xdr:colOff>82446</xdr:colOff>
      <xdr:row>1</xdr:row>
      <xdr:rowOff>239001</xdr:rowOff>
    </xdr:to>
    <xdr:pic>
      <xdr:nvPicPr>
        <xdr:cNvPr id="2" name="图片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70" y="150495"/>
          <a:ext cx="95694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152400</xdr:colOff>
      <xdr:row>36</xdr:row>
      <xdr:rowOff>114300</xdr:rowOff>
    </xdr:from>
    <xdr:to>
      <xdr:col>15</xdr:col>
      <xdr:colOff>152400</xdr:colOff>
      <xdr:row>36</xdr:row>
      <xdr:rowOff>114300</xdr:rowOff>
    </xdr:to>
    <xdr:sp>
      <xdr:nvSpPr>
        <xdr:cNvPr id="3" name="Line 1583"/>
        <xdr:cNvSpPr>
          <a:spLocks noChangeShapeType="1"/>
        </xdr:cNvSpPr>
      </xdr:nvSpPr>
      <xdr:spPr>
        <a:xfrm>
          <a:off x="30099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36</xdr:row>
      <xdr:rowOff>114300</xdr:rowOff>
    </xdr:from>
    <xdr:to>
      <xdr:col>22</xdr:col>
      <xdr:colOff>152400</xdr:colOff>
      <xdr:row>36</xdr:row>
      <xdr:rowOff>114300</xdr:rowOff>
    </xdr:to>
    <xdr:sp>
      <xdr:nvSpPr>
        <xdr:cNvPr id="4" name="Line 1585"/>
        <xdr:cNvSpPr>
          <a:spLocks noChangeShapeType="1"/>
        </xdr:cNvSpPr>
      </xdr:nvSpPr>
      <xdr:spPr>
        <a:xfrm>
          <a:off x="43434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36</xdr:row>
      <xdr:rowOff>114300</xdr:rowOff>
    </xdr:from>
    <xdr:to>
      <xdr:col>29</xdr:col>
      <xdr:colOff>152400</xdr:colOff>
      <xdr:row>36</xdr:row>
      <xdr:rowOff>114300</xdr:rowOff>
    </xdr:to>
    <xdr:sp>
      <xdr:nvSpPr>
        <xdr:cNvPr id="5" name="Line 1587"/>
        <xdr:cNvSpPr>
          <a:spLocks noChangeShapeType="1"/>
        </xdr:cNvSpPr>
      </xdr:nvSpPr>
      <xdr:spPr>
        <a:xfrm>
          <a:off x="56769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30</xdr:row>
      <xdr:rowOff>114300</xdr:rowOff>
    </xdr:from>
    <xdr:to>
      <xdr:col>15</xdr:col>
      <xdr:colOff>152400</xdr:colOff>
      <xdr:row>30</xdr:row>
      <xdr:rowOff>114300</xdr:rowOff>
    </xdr:to>
    <xdr:sp>
      <xdr:nvSpPr>
        <xdr:cNvPr id="10" name="Line 1551"/>
        <xdr:cNvSpPr>
          <a:spLocks noChangeShapeType="1"/>
        </xdr:cNvSpPr>
      </xdr:nvSpPr>
      <xdr:spPr>
        <a:xfrm>
          <a:off x="30099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30</xdr:row>
      <xdr:rowOff>114300</xdr:rowOff>
    </xdr:from>
    <xdr:to>
      <xdr:col>22</xdr:col>
      <xdr:colOff>152400</xdr:colOff>
      <xdr:row>30</xdr:row>
      <xdr:rowOff>114300</xdr:rowOff>
    </xdr:to>
    <xdr:sp>
      <xdr:nvSpPr>
        <xdr:cNvPr id="11" name="Line 1571"/>
        <xdr:cNvSpPr>
          <a:spLocks noChangeShapeType="1"/>
        </xdr:cNvSpPr>
      </xdr:nvSpPr>
      <xdr:spPr>
        <a:xfrm>
          <a:off x="43434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30</xdr:row>
      <xdr:rowOff>114300</xdr:rowOff>
    </xdr:from>
    <xdr:to>
      <xdr:col>29</xdr:col>
      <xdr:colOff>152400</xdr:colOff>
      <xdr:row>30</xdr:row>
      <xdr:rowOff>114300</xdr:rowOff>
    </xdr:to>
    <xdr:sp>
      <xdr:nvSpPr>
        <xdr:cNvPr id="12" name="Line 1573"/>
        <xdr:cNvSpPr>
          <a:spLocks noChangeShapeType="1"/>
        </xdr:cNvSpPr>
      </xdr:nvSpPr>
      <xdr:spPr>
        <a:xfrm>
          <a:off x="56769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29</xdr:row>
      <xdr:rowOff>114300</xdr:rowOff>
    </xdr:from>
    <xdr:to>
      <xdr:col>15</xdr:col>
      <xdr:colOff>152400</xdr:colOff>
      <xdr:row>29</xdr:row>
      <xdr:rowOff>114300</xdr:rowOff>
    </xdr:to>
    <xdr:sp>
      <xdr:nvSpPr>
        <xdr:cNvPr id="13" name="Line 1582"/>
        <xdr:cNvSpPr>
          <a:spLocks noChangeShapeType="1"/>
        </xdr:cNvSpPr>
      </xdr:nvSpPr>
      <xdr:spPr>
        <a:xfrm>
          <a:off x="30099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37</xdr:row>
      <xdr:rowOff>114300</xdr:rowOff>
    </xdr:from>
    <xdr:to>
      <xdr:col>15</xdr:col>
      <xdr:colOff>152400</xdr:colOff>
      <xdr:row>37</xdr:row>
      <xdr:rowOff>114300</xdr:rowOff>
    </xdr:to>
    <xdr:sp>
      <xdr:nvSpPr>
        <xdr:cNvPr id="14" name="Line 1583"/>
        <xdr:cNvSpPr>
          <a:spLocks noChangeShapeType="1"/>
        </xdr:cNvSpPr>
      </xdr:nvSpPr>
      <xdr:spPr>
        <a:xfrm>
          <a:off x="30099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29</xdr:row>
      <xdr:rowOff>114300</xdr:rowOff>
    </xdr:from>
    <xdr:to>
      <xdr:col>22</xdr:col>
      <xdr:colOff>152400</xdr:colOff>
      <xdr:row>29</xdr:row>
      <xdr:rowOff>114300</xdr:rowOff>
    </xdr:to>
    <xdr:sp>
      <xdr:nvSpPr>
        <xdr:cNvPr id="15" name="Line 1584"/>
        <xdr:cNvSpPr>
          <a:spLocks noChangeShapeType="1"/>
        </xdr:cNvSpPr>
      </xdr:nvSpPr>
      <xdr:spPr>
        <a:xfrm>
          <a:off x="43434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37</xdr:row>
      <xdr:rowOff>114300</xdr:rowOff>
    </xdr:from>
    <xdr:to>
      <xdr:col>22</xdr:col>
      <xdr:colOff>152400</xdr:colOff>
      <xdr:row>37</xdr:row>
      <xdr:rowOff>114300</xdr:rowOff>
    </xdr:to>
    <xdr:sp>
      <xdr:nvSpPr>
        <xdr:cNvPr id="16" name="Line 1585"/>
        <xdr:cNvSpPr>
          <a:spLocks noChangeShapeType="1"/>
        </xdr:cNvSpPr>
      </xdr:nvSpPr>
      <xdr:spPr>
        <a:xfrm>
          <a:off x="43434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29</xdr:row>
      <xdr:rowOff>114300</xdr:rowOff>
    </xdr:from>
    <xdr:to>
      <xdr:col>29</xdr:col>
      <xdr:colOff>152400</xdr:colOff>
      <xdr:row>29</xdr:row>
      <xdr:rowOff>114300</xdr:rowOff>
    </xdr:to>
    <xdr:sp>
      <xdr:nvSpPr>
        <xdr:cNvPr id="17" name="Line 1586"/>
        <xdr:cNvSpPr>
          <a:spLocks noChangeShapeType="1"/>
        </xdr:cNvSpPr>
      </xdr:nvSpPr>
      <xdr:spPr>
        <a:xfrm>
          <a:off x="56769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152400</xdr:colOff>
      <xdr:row>37</xdr:row>
      <xdr:rowOff>114300</xdr:rowOff>
    </xdr:from>
    <xdr:to>
      <xdr:col>29</xdr:col>
      <xdr:colOff>152400</xdr:colOff>
      <xdr:row>37</xdr:row>
      <xdr:rowOff>114300</xdr:rowOff>
    </xdr:to>
    <xdr:sp>
      <xdr:nvSpPr>
        <xdr:cNvPr id="18" name="Line 1587"/>
        <xdr:cNvSpPr>
          <a:spLocks noChangeShapeType="1"/>
        </xdr:cNvSpPr>
      </xdr:nvSpPr>
      <xdr:spPr>
        <a:xfrm>
          <a:off x="56769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31</xdr:row>
      <xdr:rowOff>114300</xdr:rowOff>
    </xdr:from>
    <xdr:to>
      <xdr:col>15</xdr:col>
      <xdr:colOff>152400</xdr:colOff>
      <xdr:row>31</xdr:row>
      <xdr:rowOff>114300</xdr:rowOff>
    </xdr:to>
    <xdr:sp>
      <xdr:nvSpPr>
        <xdr:cNvPr id="28" name="Line 1582"/>
        <xdr:cNvSpPr>
          <a:spLocks noChangeShapeType="1"/>
        </xdr:cNvSpPr>
      </xdr:nvSpPr>
      <xdr:spPr>
        <a:xfrm>
          <a:off x="30099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31</xdr:row>
      <xdr:rowOff>114300</xdr:rowOff>
    </xdr:from>
    <xdr:to>
      <xdr:col>22</xdr:col>
      <xdr:colOff>152400</xdr:colOff>
      <xdr:row>31</xdr:row>
      <xdr:rowOff>114300</xdr:rowOff>
    </xdr:to>
    <xdr:sp>
      <xdr:nvSpPr>
        <xdr:cNvPr id="32" name="Line 1582"/>
        <xdr:cNvSpPr>
          <a:spLocks noChangeShapeType="1"/>
        </xdr:cNvSpPr>
      </xdr:nvSpPr>
      <xdr:spPr>
        <a:xfrm>
          <a:off x="43434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26</xdr:row>
      <xdr:rowOff>114300</xdr:rowOff>
    </xdr:from>
    <xdr:to>
      <xdr:col>15</xdr:col>
      <xdr:colOff>152400</xdr:colOff>
      <xdr:row>26</xdr:row>
      <xdr:rowOff>114300</xdr:rowOff>
    </xdr:to>
    <xdr:sp>
      <xdr:nvSpPr>
        <xdr:cNvPr id="39" name="Line 1582"/>
        <xdr:cNvSpPr>
          <a:spLocks noChangeShapeType="1"/>
        </xdr:cNvSpPr>
      </xdr:nvSpPr>
      <xdr:spPr>
        <a:xfrm>
          <a:off x="3009900" y="59747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21</xdr:row>
      <xdr:rowOff>114300</xdr:rowOff>
    </xdr:from>
    <xdr:to>
      <xdr:col>15</xdr:col>
      <xdr:colOff>152400</xdr:colOff>
      <xdr:row>21</xdr:row>
      <xdr:rowOff>114300</xdr:rowOff>
    </xdr:to>
    <xdr:sp>
      <xdr:nvSpPr>
        <xdr:cNvPr id="41" name="Line 1582"/>
        <xdr:cNvSpPr>
          <a:spLocks noChangeShapeType="1"/>
        </xdr:cNvSpPr>
      </xdr:nvSpPr>
      <xdr:spPr>
        <a:xfrm>
          <a:off x="3009900" y="48888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26</xdr:row>
      <xdr:rowOff>114300</xdr:rowOff>
    </xdr:from>
    <xdr:to>
      <xdr:col>22</xdr:col>
      <xdr:colOff>152400</xdr:colOff>
      <xdr:row>26</xdr:row>
      <xdr:rowOff>114300</xdr:rowOff>
    </xdr:to>
    <xdr:sp>
      <xdr:nvSpPr>
        <xdr:cNvPr id="52" name="Line 1582"/>
        <xdr:cNvSpPr>
          <a:spLocks noChangeShapeType="1"/>
        </xdr:cNvSpPr>
      </xdr:nvSpPr>
      <xdr:spPr>
        <a:xfrm>
          <a:off x="4343400" y="59747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21</xdr:row>
      <xdr:rowOff>114300</xdr:rowOff>
    </xdr:from>
    <xdr:to>
      <xdr:col>22</xdr:col>
      <xdr:colOff>152400</xdr:colOff>
      <xdr:row>21</xdr:row>
      <xdr:rowOff>114300</xdr:rowOff>
    </xdr:to>
    <xdr:sp>
      <xdr:nvSpPr>
        <xdr:cNvPr id="54" name="Line 1582"/>
        <xdr:cNvSpPr>
          <a:spLocks noChangeShapeType="1"/>
        </xdr:cNvSpPr>
      </xdr:nvSpPr>
      <xdr:spPr>
        <a:xfrm>
          <a:off x="4343400" y="48888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36</xdr:row>
      <xdr:rowOff>114300</xdr:rowOff>
    </xdr:from>
    <xdr:to>
      <xdr:col>22</xdr:col>
      <xdr:colOff>152400</xdr:colOff>
      <xdr:row>36</xdr:row>
      <xdr:rowOff>114300</xdr:rowOff>
    </xdr:to>
    <xdr:sp>
      <xdr:nvSpPr>
        <xdr:cNvPr id="56" name="Line 1583"/>
        <xdr:cNvSpPr>
          <a:spLocks noChangeShapeType="1"/>
        </xdr:cNvSpPr>
      </xdr:nvSpPr>
      <xdr:spPr>
        <a:xfrm>
          <a:off x="4343400" y="81464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30</xdr:row>
      <xdr:rowOff>114300</xdr:rowOff>
    </xdr:from>
    <xdr:to>
      <xdr:col>22</xdr:col>
      <xdr:colOff>152400</xdr:colOff>
      <xdr:row>30</xdr:row>
      <xdr:rowOff>114300</xdr:rowOff>
    </xdr:to>
    <xdr:sp>
      <xdr:nvSpPr>
        <xdr:cNvPr id="57" name="Line 1551"/>
        <xdr:cNvSpPr>
          <a:spLocks noChangeShapeType="1"/>
        </xdr:cNvSpPr>
      </xdr:nvSpPr>
      <xdr:spPr>
        <a:xfrm>
          <a:off x="4343400" y="684339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29</xdr:row>
      <xdr:rowOff>114300</xdr:rowOff>
    </xdr:from>
    <xdr:to>
      <xdr:col>22</xdr:col>
      <xdr:colOff>152400</xdr:colOff>
      <xdr:row>29</xdr:row>
      <xdr:rowOff>114300</xdr:rowOff>
    </xdr:to>
    <xdr:sp>
      <xdr:nvSpPr>
        <xdr:cNvPr id="58" name="Line 1582"/>
        <xdr:cNvSpPr>
          <a:spLocks noChangeShapeType="1"/>
        </xdr:cNvSpPr>
      </xdr:nvSpPr>
      <xdr:spPr>
        <a:xfrm>
          <a:off x="4343400" y="662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37</xdr:row>
      <xdr:rowOff>114300</xdr:rowOff>
    </xdr:from>
    <xdr:to>
      <xdr:col>22</xdr:col>
      <xdr:colOff>152400</xdr:colOff>
      <xdr:row>37</xdr:row>
      <xdr:rowOff>114300</xdr:rowOff>
    </xdr:to>
    <xdr:sp>
      <xdr:nvSpPr>
        <xdr:cNvPr id="59" name="Line 1583"/>
        <xdr:cNvSpPr>
          <a:spLocks noChangeShapeType="1"/>
        </xdr:cNvSpPr>
      </xdr:nvSpPr>
      <xdr:spPr>
        <a:xfrm>
          <a:off x="4343400" y="836358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31</xdr:row>
      <xdr:rowOff>114300</xdr:rowOff>
    </xdr:from>
    <xdr:to>
      <xdr:col>22</xdr:col>
      <xdr:colOff>152400</xdr:colOff>
      <xdr:row>31</xdr:row>
      <xdr:rowOff>114300</xdr:rowOff>
    </xdr:to>
    <xdr:sp>
      <xdr:nvSpPr>
        <xdr:cNvPr id="60" name="Line 1582"/>
        <xdr:cNvSpPr>
          <a:spLocks noChangeShapeType="1"/>
        </xdr:cNvSpPr>
      </xdr:nvSpPr>
      <xdr:spPr>
        <a:xfrm>
          <a:off x="4343400" y="70605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26</xdr:row>
      <xdr:rowOff>114300</xdr:rowOff>
    </xdr:from>
    <xdr:to>
      <xdr:col>22</xdr:col>
      <xdr:colOff>152400</xdr:colOff>
      <xdr:row>26</xdr:row>
      <xdr:rowOff>114300</xdr:rowOff>
    </xdr:to>
    <xdr:sp>
      <xdr:nvSpPr>
        <xdr:cNvPr id="67" name="Line 1582"/>
        <xdr:cNvSpPr>
          <a:spLocks noChangeShapeType="1"/>
        </xdr:cNvSpPr>
      </xdr:nvSpPr>
      <xdr:spPr>
        <a:xfrm>
          <a:off x="4343400" y="597471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152400</xdr:colOff>
      <xdr:row>21</xdr:row>
      <xdr:rowOff>114300</xdr:rowOff>
    </xdr:from>
    <xdr:to>
      <xdr:col>22</xdr:col>
      <xdr:colOff>152400</xdr:colOff>
      <xdr:row>21</xdr:row>
      <xdr:rowOff>114300</xdr:rowOff>
    </xdr:to>
    <xdr:sp>
      <xdr:nvSpPr>
        <xdr:cNvPr id="69" name="Line 1582"/>
        <xdr:cNvSpPr>
          <a:spLocks noChangeShapeType="1"/>
        </xdr:cNvSpPr>
      </xdr:nvSpPr>
      <xdr:spPr>
        <a:xfrm>
          <a:off x="4343400" y="48888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id="1" name="表1" displayName="表1" ref="AE1:AV33" totalsRowShown="0">
  <autoFilter xmlns:etc="http://www.wps.cn/officeDocument/2017/etCustomData" ref="AE1:AV33" etc:filterBottomFollowUsedRange="0"/>
  <tableColumns count="18">
    <tableColumn id="1" name="信号类型" dataDxfId="0"/>
    <tableColumn id="2" name="电气接口尺寸" dataDxfId="1"/>
    <tableColumn id="3" name="防爆等级" dataDxfId="2"/>
    <tableColumn id="4" name="螺纹连接" dataDxfId="3"/>
    <tableColumn id="5" name="法兰连接" dataDxfId="4"/>
    <tableColumn id="6" name="法兰尺寸" dataDxfId="5"/>
    <tableColumn id="7" name="材料" dataDxfId="6"/>
    <tableColumn id="8" name="防护等级" dataDxfId="7"/>
    <tableColumn id="9" name="外径" dataDxfId="8"/>
    <tableColumn id="10" name="压力元件形式" dataDxfId="9"/>
    <tableColumn id="11" name="精度等级" dataDxfId="10"/>
    <tableColumn id="13" name="填充液" dataDxfId="11"/>
    <tableColumn id="14" name="衬里" dataDxfId="12"/>
    <tableColumn id="15" name="电极材料" dataDxfId="13"/>
    <tableColumn id="16" name="阀体" dataDxfId="14"/>
    <tableColumn id="17" name="阀芯" dataDxfId="15"/>
    <tableColumn id="18" name="节流元件形式" dataDxfId="16"/>
    <tableColumn id="19" name="气体测量原理" dataDxfId="1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AH38"/>
  <sheetViews>
    <sheetView showGridLines="0" view="pageBreakPreview" zoomScale="115" zoomScaleNormal="160" workbookViewId="0">
      <selection activeCell="B16" sqref="B16:AH18"/>
    </sheetView>
  </sheetViews>
  <sheetFormatPr defaultColWidth="3.33333333333333" defaultRowHeight="14.1" customHeight="1"/>
  <cols>
    <col min="1" max="34" width="3.33333333333333" customWidth="1"/>
  </cols>
  <sheetData>
    <row r="1" ht="24.95" customHeight="1" spans="2:34">
      <c r="B1" s="476" t="s">
        <v>0</v>
      </c>
      <c r="C1" s="477"/>
      <c r="D1" s="477"/>
      <c r="E1" s="477"/>
      <c r="F1" s="477"/>
      <c r="G1" s="477"/>
      <c r="H1" s="477"/>
      <c r="I1" s="477"/>
      <c r="J1" s="478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6"/>
      <c r="W1" s="8" t="s">
        <v>1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10"/>
    </row>
    <row r="2" ht="20.1" customHeight="1" spans="2:34">
      <c r="B2" s="479"/>
      <c r="C2" s="480"/>
      <c r="D2" s="480"/>
      <c r="E2" s="480"/>
      <c r="F2" s="480"/>
      <c r="G2" s="480"/>
      <c r="H2" s="480"/>
      <c r="I2" s="480"/>
      <c r="J2" s="481"/>
      <c r="K2" s="550" t="s">
        <v>2</v>
      </c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1"/>
      <c r="W2" s="17" t="s">
        <v>3</v>
      </c>
      <c r="X2" s="18"/>
      <c r="Y2" s="18"/>
      <c r="Z2" s="579" t="s">
        <v>4</v>
      </c>
      <c r="AA2" s="580"/>
      <c r="AB2" s="581"/>
      <c r="AC2" s="22" t="s">
        <v>5</v>
      </c>
      <c r="AD2" s="23"/>
      <c r="AE2" s="24"/>
      <c r="AF2" s="582" t="s">
        <v>6</v>
      </c>
      <c r="AG2" s="583"/>
      <c r="AH2" s="584"/>
    </row>
    <row r="3" ht="20.1" customHeight="1" spans="2:34">
      <c r="B3" s="479"/>
      <c r="C3" s="480"/>
      <c r="D3" s="480"/>
      <c r="E3" s="480"/>
      <c r="F3" s="480"/>
      <c r="G3" s="480"/>
      <c r="H3" s="480"/>
      <c r="I3" s="480"/>
      <c r="J3" s="481"/>
      <c r="K3" s="552" t="s">
        <v>7</v>
      </c>
      <c r="L3" s="553"/>
      <c r="M3" s="553"/>
      <c r="N3" s="553"/>
      <c r="O3" s="553"/>
      <c r="P3" s="553"/>
      <c r="Q3" s="553"/>
      <c r="R3" s="553"/>
      <c r="S3" s="553"/>
      <c r="T3" s="553"/>
      <c r="U3" s="553"/>
      <c r="V3" s="554"/>
      <c r="W3" s="29" t="s">
        <v>8</v>
      </c>
      <c r="X3" s="23"/>
      <c r="Y3" s="23"/>
      <c r="Z3" s="30" t="str">
        <f>IF(工程号&lt;&gt;0,工程号&amp;"-"&amp;主项号&amp;"K03/0","")</f>
        <v>202321-02K03/0</v>
      </c>
      <c r="AA3" s="30"/>
      <c r="AB3" s="30"/>
      <c r="AC3" s="30"/>
      <c r="AD3" s="30"/>
      <c r="AE3" s="30"/>
      <c r="AF3" s="30"/>
      <c r="AG3" s="30"/>
      <c r="AH3" s="31"/>
    </row>
    <row r="4" ht="20.1" customHeight="1" spans="2:34">
      <c r="B4" s="487"/>
      <c r="C4" s="488"/>
      <c r="D4" s="488"/>
      <c r="E4" s="488"/>
      <c r="F4" s="488"/>
      <c r="G4" s="488"/>
      <c r="H4" s="488"/>
      <c r="I4" s="488"/>
      <c r="J4" s="489"/>
      <c r="K4" s="276" t="s">
        <v>9</v>
      </c>
      <c r="L4" s="259"/>
      <c r="M4" s="260"/>
      <c r="N4" s="261"/>
      <c r="O4" s="262"/>
      <c r="P4" s="262"/>
      <c r="Q4" s="262"/>
      <c r="R4" s="262"/>
      <c r="S4" s="262"/>
      <c r="T4" s="262"/>
      <c r="U4" s="262"/>
      <c r="V4" s="263"/>
      <c r="W4" s="34" t="s">
        <v>10</v>
      </c>
      <c r="X4" s="35"/>
      <c r="Y4" s="36"/>
      <c r="Z4" s="40" t="s">
        <v>11</v>
      </c>
      <c r="AA4" s="41"/>
      <c r="AB4" s="42"/>
      <c r="AC4" s="43" t="s">
        <v>12</v>
      </c>
      <c r="AD4" s="43"/>
      <c r="AE4" s="43"/>
      <c r="AF4" s="44"/>
      <c r="AG4" s="44"/>
      <c r="AH4" s="45"/>
    </row>
    <row r="5" s="2" customFormat="1" ht="20.1" customHeight="1" spans="2:34">
      <c r="B5" s="585"/>
      <c r="C5" s="586"/>
      <c r="D5" s="586"/>
      <c r="E5" s="587"/>
      <c r="F5" s="586"/>
      <c r="G5" s="586"/>
      <c r="H5" s="586"/>
      <c r="I5" s="586"/>
      <c r="J5" s="586"/>
      <c r="K5" s="586"/>
      <c r="L5" s="586"/>
      <c r="M5" s="586"/>
      <c r="N5" s="586"/>
      <c r="O5" s="586"/>
      <c r="P5" s="586"/>
      <c r="Q5" s="586"/>
      <c r="R5" s="586"/>
      <c r="S5" s="586"/>
      <c r="T5" s="586"/>
      <c r="U5" s="586"/>
      <c r="V5" s="586"/>
      <c r="W5" s="586"/>
      <c r="X5" s="586"/>
      <c r="Y5" s="586"/>
      <c r="Z5" s="586"/>
      <c r="AA5" s="586"/>
      <c r="AB5" s="586"/>
      <c r="AC5" s="586"/>
      <c r="AD5" s="586"/>
      <c r="AE5" s="586"/>
      <c r="AF5" s="586"/>
      <c r="AG5" s="586"/>
      <c r="AH5" s="588"/>
    </row>
    <row r="6" s="2" customFormat="1" ht="20.1" customHeight="1" spans="2:34">
      <c r="B6" s="589"/>
      <c r="C6" s="590"/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1"/>
      <c r="P6" s="590"/>
      <c r="Q6" s="590"/>
      <c r="R6" s="590"/>
      <c r="S6" s="592"/>
      <c r="T6" s="590"/>
      <c r="U6" s="590"/>
      <c r="V6" s="590"/>
      <c r="W6" s="590"/>
      <c r="X6" s="590"/>
      <c r="Y6" s="590"/>
      <c r="Z6" s="590"/>
      <c r="AA6" s="590"/>
      <c r="AB6" s="590"/>
      <c r="AC6" s="590"/>
      <c r="AD6" s="590"/>
      <c r="AE6" s="590"/>
      <c r="AF6" s="590"/>
      <c r="AG6" s="590"/>
      <c r="AH6" s="593"/>
    </row>
    <row r="7" s="2" customFormat="1" ht="20.1" customHeight="1" spans="2:34">
      <c r="B7" s="589"/>
      <c r="C7" s="590"/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590"/>
      <c r="X7" s="590"/>
      <c r="Y7" s="590"/>
      <c r="Z7" s="590"/>
      <c r="AA7" s="590"/>
      <c r="AB7" s="590"/>
      <c r="AC7" s="590"/>
      <c r="AD7" s="590"/>
      <c r="AE7" s="590"/>
      <c r="AF7" s="590"/>
      <c r="AG7" s="590"/>
      <c r="AH7" s="593"/>
    </row>
    <row r="8" s="2" customFormat="1" ht="20.1" customHeight="1" spans="2:34">
      <c r="B8" s="589"/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0"/>
      <c r="AA8" s="590"/>
      <c r="AB8" s="590"/>
      <c r="AC8" s="590"/>
      <c r="AD8" s="590"/>
      <c r="AE8" s="590"/>
      <c r="AF8" s="590"/>
      <c r="AG8" s="590"/>
      <c r="AH8" s="593"/>
    </row>
    <row r="9" s="2" customFormat="1" ht="20.1" customHeight="1" spans="2:34">
      <c r="B9" s="594"/>
      <c r="AH9" s="595"/>
    </row>
    <row r="10" s="2" customFormat="1" ht="20.1" customHeight="1" spans="2:34">
      <c r="B10" s="594"/>
      <c r="K10" s="596"/>
      <c r="AH10" s="595"/>
    </row>
    <row r="11" s="2" customFormat="1" ht="20.1" customHeight="1" spans="2:34">
      <c r="B11" s="594"/>
      <c r="K11" s="596"/>
      <c r="AH11" s="595"/>
    </row>
    <row r="12" s="2" customFormat="1" ht="20.1" customHeight="1" spans="2:34">
      <c r="B12" s="594"/>
      <c r="AH12" s="595"/>
    </row>
    <row r="13" s="2" customFormat="1" ht="20.1" customHeight="1" spans="2:34">
      <c r="B13" s="594"/>
      <c r="K13" s="596"/>
      <c r="AH13" s="595"/>
    </row>
    <row r="14" s="2" customFormat="1" ht="20.1" customHeight="1" spans="2:34">
      <c r="B14" s="594"/>
      <c r="K14" s="596"/>
      <c r="AH14" s="595"/>
    </row>
    <row r="15" s="2" customFormat="1" ht="20.1" customHeight="1" spans="2:34">
      <c r="B15" s="594"/>
      <c r="K15" s="596"/>
      <c r="AH15" s="595"/>
    </row>
    <row r="16" s="2" customFormat="1" ht="20.1" customHeight="1" spans="2:34">
      <c r="B16" s="597" t="s">
        <v>13</v>
      </c>
      <c r="C16" s="598"/>
      <c r="D16" s="598"/>
      <c r="E16" s="598"/>
      <c r="F16" s="598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  <c r="U16" s="598"/>
      <c r="V16" s="598"/>
      <c r="W16" s="598"/>
      <c r="X16" s="598"/>
      <c r="Y16" s="598"/>
      <c r="Z16" s="598"/>
      <c r="AA16" s="598"/>
      <c r="AB16" s="598"/>
      <c r="AC16" s="598"/>
      <c r="AD16" s="598"/>
      <c r="AE16" s="598"/>
      <c r="AF16" s="598"/>
      <c r="AG16" s="598"/>
      <c r="AH16" s="599"/>
    </row>
    <row r="17" s="2" customFormat="1" ht="20.1" customHeight="1" spans="2:34">
      <c r="B17" s="600"/>
      <c r="C17" s="598"/>
      <c r="D17" s="598"/>
      <c r="E17" s="598"/>
      <c r="F17" s="598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  <c r="U17" s="598"/>
      <c r="V17" s="598"/>
      <c r="W17" s="598"/>
      <c r="X17" s="598"/>
      <c r="Y17" s="598"/>
      <c r="Z17" s="598"/>
      <c r="AA17" s="598"/>
      <c r="AB17" s="598"/>
      <c r="AC17" s="598"/>
      <c r="AD17" s="598"/>
      <c r="AE17" s="598"/>
      <c r="AF17" s="598"/>
      <c r="AG17" s="598"/>
      <c r="AH17" s="599"/>
    </row>
    <row r="18" s="2" customFormat="1" ht="20.1" customHeight="1" spans="2:34">
      <c r="B18" s="600"/>
      <c r="C18" s="598"/>
      <c r="D18" s="598"/>
      <c r="E18" s="598"/>
      <c r="F18" s="598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  <c r="U18" s="598"/>
      <c r="V18" s="598"/>
      <c r="W18" s="598"/>
      <c r="X18" s="598"/>
      <c r="Y18" s="598"/>
      <c r="Z18" s="598"/>
      <c r="AA18" s="598"/>
      <c r="AB18" s="598"/>
      <c r="AC18" s="598"/>
      <c r="AD18" s="598"/>
      <c r="AE18" s="598"/>
      <c r="AF18" s="598"/>
      <c r="AG18" s="598"/>
      <c r="AH18" s="599"/>
    </row>
    <row r="19" s="2" customFormat="1" ht="20.1" customHeight="1" spans="2:34">
      <c r="B19" s="601" t="s">
        <v>14</v>
      </c>
      <c r="C19" s="602"/>
      <c r="D19" s="602"/>
      <c r="E19" s="602"/>
      <c r="F19" s="602"/>
      <c r="G19" s="602"/>
      <c r="H19" s="602"/>
      <c r="I19" s="602"/>
      <c r="J19" s="602"/>
      <c r="K19" s="602"/>
      <c r="L19" s="602"/>
      <c r="M19" s="602"/>
      <c r="N19" s="602"/>
      <c r="O19" s="602"/>
      <c r="P19" s="602"/>
      <c r="Q19" s="602"/>
      <c r="R19" s="602"/>
      <c r="S19" s="602"/>
      <c r="T19" s="602"/>
      <c r="U19" s="602"/>
      <c r="V19" s="602"/>
      <c r="W19" s="602"/>
      <c r="X19" s="602"/>
      <c r="Y19" s="602"/>
      <c r="Z19" s="602"/>
      <c r="AA19" s="602"/>
      <c r="AB19" s="602"/>
      <c r="AC19" s="602"/>
      <c r="AD19" s="602"/>
      <c r="AE19" s="602"/>
      <c r="AF19" s="602"/>
      <c r="AG19" s="602"/>
      <c r="AH19" s="603"/>
    </row>
    <row r="20" s="2" customFormat="1" ht="20.1" customHeight="1" spans="2:34">
      <c r="B20" s="604"/>
      <c r="C20" s="602"/>
      <c r="D20" s="602"/>
      <c r="E20" s="602"/>
      <c r="F20" s="602"/>
      <c r="G20" s="602"/>
      <c r="H20" s="602"/>
      <c r="I20" s="602"/>
      <c r="J20" s="602"/>
      <c r="K20" s="602"/>
      <c r="L20" s="602"/>
      <c r="M20" s="602"/>
      <c r="N20" s="602"/>
      <c r="O20" s="602"/>
      <c r="P20" s="602"/>
      <c r="Q20" s="602"/>
      <c r="R20" s="602"/>
      <c r="S20" s="602"/>
      <c r="T20" s="602"/>
      <c r="U20" s="602"/>
      <c r="V20" s="602"/>
      <c r="W20" s="602"/>
      <c r="X20" s="602"/>
      <c r="Y20" s="602"/>
      <c r="Z20" s="602"/>
      <c r="AA20" s="602"/>
      <c r="AB20" s="602"/>
      <c r="AC20" s="602"/>
      <c r="AD20" s="602"/>
      <c r="AE20" s="602"/>
      <c r="AF20" s="602"/>
      <c r="AG20" s="602"/>
      <c r="AH20" s="603"/>
    </row>
    <row r="21" s="2" customFormat="1" ht="20.1" customHeight="1" spans="2:34">
      <c r="B21" s="594"/>
      <c r="K21" s="596"/>
      <c r="N21" s="596"/>
      <c r="AH21" s="595"/>
    </row>
    <row r="22" s="2" customFormat="1" ht="20.1" customHeight="1" spans="2:34">
      <c r="B22" s="594"/>
      <c r="AH22" s="595"/>
    </row>
    <row r="23" s="2" customFormat="1" ht="20.1" customHeight="1" spans="2:34">
      <c r="B23" s="594"/>
      <c r="AH23" s="595"/>
    </row>
    <row r="24" s="2" customFormat="1" ht="20.1" customHeight="1" spans="2:34">
      <c r="B24" s="594"/>
      <c r="AH24" s="595"/>
    </row>
    <row r="25" s="2" customFormat="1" ht="20.1" customHeight="1" spans="2:34">
      <c r="B25" s="594"/>
      <c r="AH25" s="595"/>
    </row>
    <row r="26" s="2" customFormat="1" ht="20.1" customHeight="1" spans="2:34">
      <c r="B26" s="594"/>
      <c r="AH26" s="595"/>
    </row>
    <row r="27" s="2" customFormat="1" ht="20.1" customHeight="1" spans="2:34">
      <c r="B27" s="594"/>
      <c r="AH27" s="595"/>
    </row>
    <row r="28" s="2" customFormat="1" ht="20.1" customHeight="1" spans="2:34">
      <c r="B28" s="594"/>
      <c r="AH28" s="595"/>
    </row>
    <row r="29" s="2" customFormat="1" ht="20.1" customHeight="1" spans="2:34">
      <c r="B29" s="594"/>
      <c r="AH29" s="595"/>
    </row>
    <row r="30" s="2" customFormat="1" ht="20.1" customHeight="1" spans="2:34">
      <c r="B30" s="594"/>
      <c r="AH30" s="595"/>
    </row>
    <row r="31" s="2" customFormat="1" ht="20.1" customHeight="1" spans="2:34">
      <c r="B31" s="594"/>
      <c r="AH31" s="595"/>
    </row>
    <row r="32" s="2" customFormat="1" ht="20.1" customHeight="1" spans="2:34">
      <c r="B32" s="594"/>
      <c r="AH32" s="595"/>
    </row>
    <row r="33" s="2" customFormat="1" ht="20.1" customHeight="1" spans="2:34">
      <c r="B33" s="594"/>
      <c r="AH33" s="595"/>
    </row>
    <row r="34" s="2" customFormat="1" ht="20.1" customHeight="1" spans="2:34">
      <c r="B34" s="93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7"/>
    </row>
    <row r="35" s="2" customFormat="1" ht="20.1" customHeight="1" spans="2:34">
      <c r="B35" s="93"/>
      <c r="C35" s="94"/>
      <c r="D35" s="95"/>
      <c r="E35" s="95"/>
      <c r="F35" s="95"/>
      <c r="G35" s="95"/>
      <c r="H35" s="95"/>
      <c r="I35" s="95"/>
      <c r="J35" s="95"/>
      <c r="K35" s="96"/>
      <c r="L35" s="95"/>
      <c r="M35" s="95"/>
      <c r="N35" s="95"/>
      <c r="O35" s="95"/>
      <c r="P35" s="96"/>
      <c r="Q35" s="95"/>
      <c r="R35" s="94"/>
      <c r="S35" s="95"/>
      <c r="T35" s="95"/>
      <c r="U35" s="95"/>
      <c r="V35" s="95"/>
      <c r="W35" s="95"/>
      <c r="X35" s="96"/>
      <c r="Y35" s="95"/>
      <c r="Z35" s="95"/>
      <c r="AA35" s="96"/>
      <c r="AB35" s="95"/>
      <c r="AC35" s="95"/>
      <c r="AD35" s="95"/>
      <c r="AE35" s="95"/>
      <c r="AF35" s="96"/>
      <c r="AG35" s="95"/>
      <c r="AH35" s="97"/>
    </row>
    <row r="36" s="2" customFormat="1" ht="20.1" customHeight="1" spans="2:34">
      <c r="B36" s="93"/>
      <c r="C36" s="94"/>
      <c r="D36" s="95"/>
      <c r="E36" s="95"/>
      <c r="F36" s="95"/>
      <c r="G36" s="95"/>
      <c r="H36" s="95"/>
      <c r="I36" s="95"/>
      <c r="J36" s="95"/>
      <c r="K36" s="96"/>
      <c r="L36" s="95"/>
      <c r="M36" s="95"/>
      <c r="N36" s="95"/>
      <c r="O36" s="95"/>
      <c r="P36" s="96"/>
      <c r="Q36" s="95"/>
      <c r="R36" s="94"/>
      <c r="S36" s="95"/>
      <c r="T36" s="95"/>
      <c r="U36" s="95"/>
      <c r="V36" s="95"/>
      <c r="W36" s="95"/>
      <c r="X36" s="96"/>
      <c r="Y36" s="95"/>
      <c r="Z36" s="95"/>
      <c r="AA36" s="96"/>
      <c r="AB36" s="95"/>
      <c r="AC36" s="95"/>
      <c r="AD36" s="95"/>
      <c r="AE36" s="95"/>
      <c r="AF36" s="96"/>
      <c r="AG36" s="95"/>
      <c r="AH36" s="97"/>
    </row>
    <row r="37" s="2" customFormat="1" ht="20.1" customHeight="1" spans="2:34">
      <c r="B37" s="605">
        <v>0</v>
      </c>
      <c r="C37" s="71"/>
      <c r="D37" s="95"/>
      <c r="E37" s="95"/>
      <c r="F37" s="95"/>
      <c r="G37" s="95"/>
      <c r="H37" s="95"/>
      <c r="I37" s="95"/>
      <c r="J37" s="95"/>
      <c r="K37" s="96"/>
      <c r="L37" s="95"/>
      <c r="M37" s="95"/>
      <c r="N37" s="95"/>
      <c r="O37" s="95" t="s">
        <v>15</v>
      </c>
      <c r="P37" s="606" t="s">
        <v>16</v>
      </c>
      <c r="Q37" s="607"/>
      <c r="R37" s="608"/>
      <c r="S37" s="578"/>
      <c r="T37" s="578"/>
      <c r="U37" s="578"/>
      <c r="V37" s="578"/>
      <c r="W37" s="578"/>
      <c r="X37" s="606" t="s">
        <v>16</v>
      </c>
      <c r="Y37" s="607"/>
      <c r="Z37" s="608"/>
      <c r="AA37" s="609"/>
      <c r="AB37" s="578"/>
      <c r="AC37" s="578"/>
      <c r="AD37" s="578"/>
      <c r="AE37" s="578"/>
      <c r="AF37" s="606" t="s">
        <v>16</v>
      </c>
      <c r="AG37" s="607"/>
      <c r="AH37" s="610"/>
    </row>
    <row r="38" s="2" customFormat="1" ht="22.5" customHeight="1" spans="2:34">
      <c r="B38" s="34" t="s">
        <v>17</v>
      </c>
      <c r="C38" s="98"/>
      <c r="D38" s="611" t="s">
        <v>18</v>
      </c>
      <c r="E38" s="43"/>
      <c r="F38" s="43"/>
      <c r="G38" s="44"/>
      <c r="H38" s="44"/>
      <c r="I38" s="44"/>
      <c r="J38" s="98"/>
      <c r="K38" s="611" t="s">
        <v>19</v>
      </c>
      <c r="L38" s="43"/>
      <c r="M38" s="43"/>
      <c r="N38" s="44"/>
      <c r="O38" s="98"/>
      <c r="P38" s="611" t="s">
        <v>20</v>
      </c>
      <c r="Q38" s="35"/>
      <c r="R38" s="36"/>
      <c r="S38" s="611" t="s">
        <v>21</v>
      </c>
      <c r="T38" s="43"/>
      <c r="U38" s="43"/>
      <c r="V38" s="44"/>
      <c r="W38" s="98"/>
      <c r="X38" s="611" t="s">
        <v>20</v>
      </c>
      <c r="Y38" s="35"/>
      <c r="Z38" s="36"/>
      <c r="AA38" s="43" t="s">
        <v>22</v>
      </c>
      <c r="AB38" s="43"/>
      <c r="AC38" s="43"/>
      <c r="AD38" s="44"/>
      <c r="AE38" s="98"/>
      <c r="AF38" s="611" t="s">
        <v>20</v>
      </c>
      <c r="AG38" s="35"/>
      <c r="AH38" s="612"/>
    </row>
  </sheetData>
  <mergeCells count="27">
    <mergeCell ref="W1:AH1"/>
    <mergeCell ref="W2:Y2"/>
    <mergeCell ref="Z2:AB2"/>
    <mergeCell ref="AC2:AE2"/>
    <mergeCell ref="AF2:AH2"/>
    <mergeCell ref="W3:Y3"/>
    <mergeCell ref="Z3:AH3"/>
    <mergeCell ref="K4:M4"/>
    <mergeCell ref="N4:V4"/>
    <mergeCell ref="W4:Y4"/>
    <mergeCell ref="Z4:AB4"/>
    <mergeCell ref="AC4:AH4"/>
    <mergeCell ref="B37:C37"/>
    <mergeCell ref="P37:R37"/>
    <mergeCell ref="X37:Z37"/>
    <mergeCell ref="AF37:AH37"/>
    <mergeCell ref="B38:C38"/>
    <mergeCell ref="D38:J38"/>
    <mergeCell ref="K38:O38"/>
    <mergeCell ref="P38:R38"/>
    <mergeCell ref="S38:W38"/>
    <mergeCell ref="X38:Z38"/>
    <mergeCell ref="AA38:AE38"/>
    <mergeCell ref="AF38:AH38"/>
    <mergeCell ref="B16:AH18"/>
    <mergeCell ref="B19:AH20"/>
    <mergeCell ref="B1:J4"/>
  </mergeCell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 scaleWithDoc="0">
    <oddHeader>&amp;R       
&amp;7 &amp;P         &amp;N    .
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B1:AM44"/>
  <sheetViews>
    <sheetView showGridLines="0" view="pageBreakPreview" zoomScale="75" zoomScaleNormal="160" workbookViewId="0">
      <selection activeCell="N24" sqref="N24:T24"/>
    </sheetView>
  </sheetViews>
  <sheetFormatPr defaultColWidth="3.33333333333333" defaultRowHeight="14.1" customHeight="1"/>
  <cols>
    <col min="1" max="34" width="3.33333333333333" customWidth="1"/>
  </cols>
  <sheetData>
    <row r="1" ht="24.95" customHeight="1" spans="2:39">
      <c r="B1" s="247" t="s">
        <v>480</v>
      </c>
      <c r="C1" s="248"/>
      <c r="D1" s="248"/>
      <c r="E1" s="248"/>
      <c r="F1" s="248"/>
      <c r="G1" s="248"/>
      <c r="H1" s="248"/>
      <c r="I1" s="248"/>
      <c r="J1" s="249"/>
      <c r="K1" s="6" t="s">
        <v>418</v>
      </c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8"/>
      <c r="W1" s="8" t="str">
        <f>IF(项目名称&lt;&gt;0,项目名称,"")</f>
        <v>镇江海纳川物流产业发展有限责任公司
罐区及船舶发放VOC治理项目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10"/>
      <c r="AI1" s="11" t="s">
        <v>419</v>
      </c>
    </row>
    <row r="2" ht="20.1" customHeight="1" spans="2:39">
      <c r="B2" s="250"/>
      <c r="C2" s="251"/>
      <c r="D2" s="251"/>
      <c r="E2" s="251"/>
      <c r="F2" s="251"/>
      <c r="G2" s="251"/>
      <c r="H2" s="251"/>
      <c r="I2" s="251"/>
      <c r="J2" s="252"/>
      <c r="K2" s="15" t="s">
        <v>648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7" t="s">
        <v>3</v>
      </c>
      <c r="X2" s="18"/>
      <c r="Y2" s="18"/>
      <c r="Z2" s="19" t="str">
        <f>工程号</f>
        <v>202321</v>
      </c>
      <c r="AA2" s="20"/>
      <c r="AB2" s="21"/>
      <c r="AC2" s="22" t="s">
        <v>5</v>
      </c>
      <c r="AD2" s="23"/>
      <c r="AE2" s="24"/>
      <c r="AF2" s="19" t="str">
        <f>IF(主项号&lt;&gt;0,主项号,"")</f>
        <v>02</v>
      </c>
      <c r="AG2" s="20"/>
      <c r="AH2" s="25"/>
    </row>
    <row r="3" ht="20.1" customHeight="1" spans="2:39">
      <c r="B3" s="250"/>
      <c r="C3" s="251"/>
      <c r="D3" s="251"/>
      <c r="E3" s="251"/>
      <c r="F3" s="251"/>
      <c r="G3" s="251"/>
      <c r="H3" s="251"/>
      <c r="I3" s="251"/>
      <c r="J3" s="252"/>
      <c r="K3" s="226" t="s">
        <v>649</v>
      </c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4"/>
      <c r="W3" s="29" t="s">
        <v>8</v>
      </c>
      <c r="X3" s="23"/>
      <c r="Y3" s="23"/>
      <c r="Z3" s="30" t="str">
        <f>工程号&amp;"-"&amp;主项号&amp;"K03-40/0"</f>
        <v>202321-02K03-40/0</v>
      </c>
      <c r="AA3" s="30"/>
      <c r="AB3" s="30"/>
      <c r="AC3" s="30"/>
      <c r="AD3" s="30"/>
      <c r="AE3" s="30"/>
      <c r="AF3" s="30"/>
      <c r="AG3" s="30"/>
      <c r="AH3" s="31"/>
    </row>
    <row r="4" ht="20.1" customHeight="1" spans="2:39">
      <c r="B4" s="255"/>
      <c r="C4" s="256"/>
      <c r="D4" s="256"/>
      <c r="E4" s="256"/>
      <c r="F4" s="256"/>
      <c r="G4" s="256"/>
      <c r="H4" s="256"/>
      <c r="I4" s="256"/>
      <c r="J4" s="257"/>
      <c r="K4" s="258" t="s">
        <v>9</v>
      </c>
      <c r="L4" s="259"/>
      <c r="M4" s="260"/>
      <c r="N4" s="261"/>
      <c r="O4" s="262"/>
      <c r="P4" s="262"/>
      <c r="Q4" s="262"/>
      <c r="R4" s="262"/>
      <c r="S4" s="262"/>
      <c r="T4" s="262"/>
      <c r="U4" s="262"/>
      <c r="V4" s="263"/>
      <c r="W4" s="34" t="s">
        <v>10</v>
      </c>
      <c r="X4" s="35"/>
      <c r="Y4" s="36"/>
      <c r="Z4" s="40" t="str">
        <f>设计阶段</f>
        <v>施工图</v>
      </c>
      <c r="AA4" s="41"/>
      <c r="AB4" s="42"/>
      <c r="AC4" s="43" t="s">
        <v>12</v>
      </c>
      <c r="AD4" s="43"/>
      <c r="AE4" s="43"/>
      <c r="AF4" s="44"/>
      <c r="AG4" s="44"/>
      <c r="AH4" s="45"/>
    </row>
    <row r="5" s="1" customFormat="1" ht="17.1" customHeight="1" spans="2:39">
      <c r="B5" s="193" t="s">
        <v>421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5"/>
      <c r="N5" s="196" t="s">
        <v>650</v>
      </c>
      <c r="O5" s="197"/>
      <c r="P5" s="197"/>
      <c r="Q5" s="197"/>
      <c r="R5" s="197"/>
      <c r="S5" s="197"/>
      <c r="T5" s="198"/>
      <c r="U5" s="196" t="s">
        <v>651</v>
      </c>
      <c r="V5" s="197"/>
      <c r="W5" s="197"/>
      <c r="X5" s="197"/>
      <c r="Y5" s="197"/>
      <c r="Z5" s="197"/>
      <c r="AA5" s="198"/>
      <c r="AB5" s="196"/>
      <c r="AC5" s="197"/>
      <c r="AD5" s="197"/>
      <c r="AE5" s="197"/>
      <c r="AF5" s="197"/>
      <c r="AG5" s="197"/>
      <c r="AH5" s="199"/>
      <c r="AJ5" s="2"/>
      <c r="AK5" s="2"/>
      <c r="AL5" s="2"/>
      <c r="AM5" s="2"/>
    </row>
    <row r="6" s="1" customFormat="1" ht="17.1" customHeight="1" spans="2:39">
      <c r="B6" s="121" t="s">
        <v>423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3"/>
      <c r="N6" s="124" t="s">
        <v>652</v>
      </c>
      <c r="O6" s="200"/>
      <c r="P6" s="200"/>
      <c r="Q6" s="200"/>
      <c r="R6" s="200"/>
      <c r="S6" s="200"/>
      <c r="T6" s="201"/>
      <c r="U6" s="124" t="s">
        <v>653</v>
      </c>
      <c r="V6" s="200"/>
      <c r="W6" s="200"/>
      <c r="X6" s="200"/>
      <c r="Y6" s="200"/>
      <c r="Z6" s="200"/>
      <c r="AA6" s="201"/>
      <c r="AB6" s="124"/>
      <c r="AC6" s="200"/>
      <c r="AD6" s="200"/>
      <c r="AE6" s="200"/>
      <c r="AF6" s="200"/>
      <c r="AG6" s="200"/>
      <c r="AH6" s="202"/>
      <c r="AJ6" s="2"/>
      <c r="AK6" s="2"/>
      <c r="AL6" s="2"/>
      <c r="AM6" s="2"/>
    </row>
    <row r="7" s="1" customFormat="1" ht="17.1" customHeight="1" spans="2:39"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30"/>
      <c r="N7" s="203"/>
      <c r="O7" s="204"/>
      <c r="P7" s="204"/>
      <c r="Q7" s="204"/>
      <c r="R7" s="204"/>
      <c r="S7" s="204"/>
      <c r="T7" s="205"/>
      <c r="U7" s="203"/>
      <c r="V7" s="204"/>
      <c r="W7" s="204"/>
      <c r="X7" s="204"/>
      <c r="Y7" s="204"/>
      <c r="Z7" s="204"/>
      <c r="AA7" s="205"/>
      <c r="AB7" s="203"/>
      <c r="AC7" s="204"/>
      <c r="AD7" s="204"/>
      <c r="AE7" s="204"/>
      <c r="AF7" s="204"/>
      <c r="AG7" s="204"/>
      <c r="AH7" s="206"/>
      <c r="AJ7" s="2"/>
      <c r="AK7" s="2"/>
      <c r="AL7" s="2"/>
      <c r="AM7" s="2"/>
    </row>
    <row r="8" s="1" customFormat="1" ht="17.1" customHeight="1" spans="2:39">
      <c r="B8" s="193" t="s">
        <v>425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8"/>
      <c r="N8" s="135" t="s">
        <v>106</v>
      </c>
      <c r="O8" s="135"/>
      <c r="P8" s="135"/>
      <c r="Q8" s="135"/>
      <c r="R8" s="135"/>
      <c r="S8" s="135"/>
      <c r="T8" s="136"/>
      <c r="U8" s="135" t="s">
        <v>106</v>
      </c>
      <c r="V8" s="135"/>
      <c r="W8" s="135"/>
      <c r="X8" s="135"/>
      <c r="Y8" s="135"/>
      <c r="Z8" s="135"/>
      <c r="AA8" s="136"/>
      <c r="AB8" s="135"/>
      <c r="AC8" s="135"/>
      <c r="AD8" s="135"/>
      <c r="AE8" s="135"/>
      <c r="AF8" s="135"/>
      <c r="AG8" s="135"/>
      <c r="AH8" s="209"/>
      <c r="AJ8" s="2"/>
      <c r="AK8" s="2"/>
      <c r="AL8" s="2"/>
      <c r="AM8" s="2"/>
    </row>
    <row r="9" s="1" customFormat="1" ht="17.1" customHeight="1" spans="2:39">
      <c r="B9" s="193" t="s">
        <v>564</v>
      </c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8"/>
      <c r="N9" s="135" t="s">
        <v>654</v>
      </c>
      <c r="O9" s="139"/>
      <c r="P9" s="139"/>
      <c r="Q9" s="139"/>
      <c r="R9" s="139"/>
      <c r="S9" s="139"/>
      <c r="T9" s="140"/>
      <c r="U9" s="135" t="s">
        <v>655</v>
      </c>
      <c r="V9" s="139"/>
      <c r="W9" s="139"/>
      <c r="X9" s="139"/>
      <c r="Y9" s="139"/>
      <c r="Z9" s="139"/>
      <c r="AA9" s="140"/>
      <c r="AB9" s="135"/>
      <c r="AC9" s="139"/>
      <c r="AD9" s="139"/>
      <c r="AE9" s="139"/>
      <c r="AF9" s="139"/>
      <c r="AG9" s="139"/>
      <c r="AH9" s="210"/>
      <c r="AJ9" s="2"/>
      <c r="AK9" s="2"/>
      <c r="AL9" s="2"/>
      <c r="AM9" s="2"/>
    </row>
    <row r="10" s="1" customFormat="1" ht="17.1" customHeight="1" spans="2:39">
      <c r="B10" s="26" t="s">
        <v>428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264"/>
      <c r="AJ10" s="2"/>
      <c r="AK10" s="2"/>
      <c r="AL10" s="2"/>
      <c r="AM10" s="2"/>
    </row>
    <row r="11" s="1" customFormat="1" ht="17.1" customHeight="1" spans="2:39">
      <c r="B11" s="212" t="s">
        <v>429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4"/>
      <c r="N11" s="217" t="s">
        <v>532</v>
      </c>
      <c r="O11" s="218"/>
      <c r="P11" s="218"/>
      <c r="Q11" s="218"/>
      <c r="R11" s="218"/>
      <c r="S11" s="218"/>
      <c r="T11" s="219"/>
      <c r="U11" s="217" t="s">
        <v>532</v>
      </c>
      <c r="V11" s="218"/>
      <c r="W11" s="218"/>
      <c r="X11" s="218"/>
      <c r="Y11" s="218"/>
      <c r="Z11" s="218"/>
      <c r="AA11" s="219"/>
      <c r="AB11" s="217"/>
      <c r="AC11" s="218"/>
      <c r="AD11" s="218"/>
      <c r="AE11" s="218"/>
      <c r="AF11" s="218"/>
      <c r="AG11" s="218"/>
      <c r="AH11" s="220"/>
      <c r="AJ11" s="2"/>
      <c r="AK11" s="2"/>
      <c r="AL11" s="2"/>
      <c r="AM11" s="2"/>
    </row>
    <row r="12" s="1" customFormat="1" ht="17.1" customHeight="1" spans="2:39">
      <c r="B12" s="193" t="s">
        <v>598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8"/>
      <c r="N12" s="217" t="s">
        <v>656</v>
      </c>
      <c r="O12" s="218"/>
      <c r="P12" s="218"/>
      <c r="Q12" s="218"/>
      <c r="R12" s="218"/>
      <c r="S12" s="218"/>
      <c r="T12" s="219"/>
      <c r="U12" s="217" t="s">
        <v>656</v>
      </c>
      <c r="V12" s="218"/>
      <c r="W12" s="218"/>
      <c r="X12" s="218"/>
      <c r="Y12" s="218"/>
      <c r="Z12" s="218"/>
      <c r="AA12" s="219"/>
      <c r="AB12" s="217"/>
      <c r="AC12" s="218"/>
      <c r="AD12" s="218"/>
      <c r="AE12" s="218"/>
      <c r="AF12" s="218"/>
      <c r="AG12" s="218"/>
      <c r="AH12" s="220"/>
      <c r="AJ12" s="2"/>
      <c r="AK12" s="2"/>
      <c r="AL12" s="2"/>
      <c r="AM12" s="2"/>
    </row>
    <row r="13" s="1" customFormat="1" ht="17.1" customHeight="1" spans="2:39">
      <c r="B13" s="193" t="s">
        <v>571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8"/>
      <c r="N13" s="217" t="s">
        <v>657</v>
      </c>
      <c r="O13" s="218"/>
      <c r="P13" s="218"/>
      <c r="Q13" s="218"/>
      <c r="R13" s="218"/>
      <c r="S13" s="218"/>
      <c r="T13" s="219"/>
      <c r="U13" s="217" t="s">
        <v>657</v>
      </c>
      <c r="V13" s="218"/>
      <c r="W13" s="218"/>
      <c r="X13" s="218"/>
      <c r="Y13" s="218"/>
      <c r="Z13" s="218"/>
      <c r="AA13" s="219"/>
      <c r="AB13" s="217"/>
      <c r="AC13" s="218"/>
      <c r="AD13" s="218"/>
      <c r="AE13" s="218"/>
      <c r="AF13" s="218"/>
      <c r="AG13" s="218"/>
      <c r="AH13" s="220"/>
    </row>
    <row r="14" s="1" customFormat="1" ht="17.1" customHeight="1" spans="2:39">
      <c r="B14" s="193" t="s">
        <v>658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8"/>
      <c r="N14" s="217" t="s">
        <v>632</v>
      </c>
      <c r="O14" s="218"/>
      <c r="P14" s="218"/>
      <c r="Q14" s="218"/>
      <c r="R14" s="218"/>
      <c r="S14" s="218"/>
      <c r="T14" s="219"/>
      <c r="U14" s="217" t="s">
        <v>632</v>
      </c>
      <c r="V14" s="218"/>
      <c r="W14" s="218"/>
      <c r="X14" s="218"/>
      <c r="Y14" s="218"/>
      <c r="Z14" s="218"/>
      <c r="AA14" s="219"/>
      <c r="AB14" s="217"/>
      <c r="AC14" s="218"/>
      <c r="AD14" s="218"/>
      <c r="AE14" s="218"/>
      <c r="AF14" s="218"/>
      <c r="AG14" s="218"/>
      <c r="AH14" s="220"/>
    </row>
    <row r="15" s="1" customFormat="1" ht="17.1" customHeight="1" spans="2:39">
      <c r="B15" s="193" t="s">
        <v>659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8"/>
      <c r="N15" s="158"/>
      <c r="O15" s="139"/>
      <c r="P15" s="139"/>
      <c r="Q15" s="139"/>
      <c r="R15" s="139"/>
      <c r="S15" s="139"/>
      <c r="T15" s="140"/>
      <c r="U15" s="158"/>
      <c r="V15" s="139"/>
      <c r="W15" s="139"/>
      <c r="X15" s="139"/>
      <c r="Y15" s="139"/>
      <c r="Z15" s="139"/>
      <c r="AA15" s="140"/>
      <c r="AB15" s="158"/>
      <c r="AC15" s="139"/>
      <c r="AD15" s="139"/>
      <c r="AE15" s="139"/>
      <c r="AF15" s="139"/>
      <c r="AG15" s="139"/>
      <c r="AH15" s="210"/>
    </row>
    <row r="16" s="1" customFormat="1" ht="17.1" customHeight="1" spans="2:39">
      <c r="B16" s="265" t="s">
        <v>660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7"/>
      <c r="N16" s="268" t="s">
        <v>661</v>
      </c>
      <c r="O16" s="269"/>
      <c r="P16" s="269"/>
      <c r="Q16" s="269"/>
      <c r="R16" s="269"/>
      <c r="S16" s="269"/>
      <c r="T16" s="270"/>
      <c r="U16" s="268" t="s">
        <v>661</v>
      </c>
      <c r="V16" s="269"/>
      <c r="W16" s="269"/>
      <c r="X16" s="269"/>
      <c r="Y16" s="269"/>
      <c r="Z16" s="269"/>
      <c r="AA16" s="270"/>
      <c r="AB16" s="268"/>
      <c r="AC16" s="271"/>
      <c r="AD16" s="271"/>
      <c r="AE16" s="271"/>
      <c r="AF16" s="271"/>
      <c r="AG16" s="271"/>
      <c r="AH16" s="272"/>
    </row>
    <row r="17" s="1" customFormat="1" ht="17.1" customHeight="1" spans="2:34">
      <c r="B17" s="26" t="s">
        <v>433</v>
      </c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264"/>
    </row>
    <row r="18" s="1" customFormat="1" ht="17.1" customHeight="1" spans="2:34">
      <c r="B18" s="193" t="s">
        <v>434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8"/>
      <c r="N18" s="158"/>
      <c r="O18" s="155"/>
      <c r="P18" s="155"/>
      <c r="Q18" s="155"/>
      <c r="R18" s="155"/>
      <c r="S18" s="155"/>
      <c r="T18" s="159"/>
      <c r="U18" s="158"/>
      <c r="V18" s="155"/>
      <c r="W18" s="155"/>
      <c r="X18" s="155"/>
      <c r="Y18" s="155"/>
      <c r="Z18" s="155"/>
      <c r="AA18" s="159"/>
      <c r="AB18" s="158"/>
      <c r="AC18" s="155"/>
      <c r="AD18" s="155"/>
      <c r="AE18" s="155"/>
      <c r="AF18" s="155"/>
      <c r="AG18" s="155"/>
      <c r="AH18" s="156"/>
    </row>
    <row r="19" s="1" customFormat="1" ht="17.1" customHeight="1" spans="2:34">
      <c r="B19" s="193" t="s">
        <v>436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8"/>
      <c r="N19" s="158" t="s">
        <v>662</v>
      </c>
      <c r="O19" s="155"/>
      <c r="P19" s="155"/>
      <c r="Q19" s="155"/>
      <c r="R19" s="155"/>
      <c r="S19" s="155"/>
      <c r="T19" s="159"/>
      <c r="U19" s="158" t="s">
        <v>662</v>
      </c>
      <c r="V19" s="155"/>
      <c r="W19" s="155"/>
      <c r="X19" s="155"/>
      <c r="Y19" s="155"/>
      <c r="Z19" s="155"/>
      <c r="AA19" s="159"/>
      <c r="AB19" s="158"/>
      <c r="AC19" s="155"/>
      <c r="AD19" s="155"/>
      <c r="AE19" s="155"/>
      <c r="AF19" s="155"/>
      <c r="AG19" s="155"/>
      <c r="AH19" s="156"/>
    </row>
    <row r="20" s="1" customFormat="1" ht="17.1" customHeight="1" spans="2:34">
      <c r="B20" s="193" t="s">
        <v>441</v>
      </c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8"/>
      <c r="N20" s="158" t="s">
        <v>220</v>
      </c>
      <c r="O20" s="155"/>
      <c r="P20" s="155"/>
      <c r="Q20" s="155"/>
      <c r="R20" s="155"/>
      <c r="S20" s="155"/>
      <c r="T20" s="159"/>
      <c r="U20" s="158" t="s">
        <v>220</v>
      </c>
      <c r="V20" s="155"/>
      <c r="W20" s="155"/>
      <c r="X20" s="155"/>
      <c r="Y20" s="155"/>
      <c r="Z20" s="155"/>
      <c r="AA20" s="159"/>
      <c r="AB20" s="158"/>
      <c r="AC20" s="155"/>
      <c r="AD20" s="155"/>
      <c r="AE20" s="155"/>
      <c r="AF20" s="155"/>
      <c r="AG20" s="155"/>
      <c r="AH20" s="156"/>
    </row>
    <row r="21" s="1" customFormat="1" ht="17.1" customHeight="1" spans="2:34">
      <c r="B21" s="193" t="s">
        <v>444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8"/>
      <c r="N21" s="158" t="s">
        <v>110</v>
      </c>
      <c r="O21" s="155"/>
      <c r="P21" s="155"/>
      <c r="Q21" s="155"/>
      <c r="R21" s="155"/>
      <c r="S21" s="155"/>
      <c r="T21" s="159"/>
      <c r="U21" s="158" t="s">
        <v>110</v>
      </c>
      <c r="V21" s="155"/>
      <c r="W21" s="155"/>
      <c r="X21" s="155"/>
      <c r="Y21" s="155"/>
      <c r="Z21" s="155"/>
      <c r="AA21" s="159"/>
      <c r="AB21" s="158"/>
      <c r="AC21" s="155"/>
      <c r="AD21" s="155"/>
      <c r="AE21" s="155"/>
      <c r="AF21" s="155"/>
      <c r="AG21" s="155"/>
      <c r="AH21" s="156"/>
    </row>
    <row r="22" s="1" customFormat="1" ht="17.1" customHeight="1" spans="2:34">
      <c r="B22" s="193" t="s">
        <v>535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8"/>
      <c r="N22" s="158" t="s">
        <v>182</v>
      </c>
      <c r="O22" s="155"/>
      <c r="P22" s="155"/>
      <c r="Q22" s="155"/>
      <c r="R22" s="155"/>
      <c r="S22" s="155"/>
      <c r="T22" s="159"/>
      <c r="U22" s="158" t="s">
        <v>182</v>
      </c>
      <c r="V22" s="155"/>
      <c r="W22" s="155"/>
      <c r="X22" s="155"/>
      <c r="Y22" s="155"/>
      <c r="Z22" s="155"/>
      <c r="AA22" s="159"/>
      <c r="AB22" s="158"/>
      <c r="AC22" s="155"/>
      <c r="AD22" s="155"/>
      <c r="AE22" s="155"/>
      <c r="AF22" s="155"/>
      <c r="AG22" s="155"/>
      <c r="AH22" s="156"/>
    </row>
    <row r="23" s="1" customFormat="1" ht="17.1" customHeight="1" spans="2:34">
      <c r="B23" s="193" t="s">
        <v>512</v>
      </c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8"/>
      <c r="N23" s="158" t="s">
        <v>467</v>
      </c>
      <c r="O23" s="155"/>
      <c r="P23" s="155"/>
      <c r="Q23" s="155"/>
      <c r="R23" s="155"/>
      <c r="S23" s="155"/>
      <c r="T23" s="159"/>
      <c r="U23" s="158" t="s">
        <v>467</v>
      </c>
      <c r="V23" s="155"/>
      <c r="W23" s="155"/>
      <c r="X23" s="155"/>
      <c r="Y23" s="155"/>
      <c r="Z23" s="155"/>
      <c r="AA23" s="159"/>
      <c r="AB23" s="158"/>
      <c r="AC23" s="155"/>
      <c r="AD23" s="155"/>
      <c r="AE23" s="155"/>
      <c r="AF23" s="155"/>
      <c r="AG23" s="155"/>
      <c r="AH23" s="156"/>
    </row>
    <row r="24" s="1" customFormat="1" ht="17.1" customHeight="1" spans="2:34">
      <c r="B24" s="193" t="s">
        <v>536</v>
      </c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8"/>
      <c r="N24" s="158" t="s">
        <v>300</v>
      </c>
      <c r="O24" s="155"/>
      <c r="P24" s="155"/>
      <c r="Q24" s="155"/>
      <c r="R24" s="155"/>
      <c r="S24" s="155"/>
      <c r="T24" s="159"/>
      <c r="U24" s="158" t="s">
        <v>300</v>
      </c>
      <c r="V24" s="155"/>
      <c r="W24" s="155"/>
      <c r="X24" s="155"/>
      <c r="Y24" s="155"/>
      <c r="Z24" s="155"/>
      <c r="AA24" s="159"/>
      <c r="AB24" s="158"/>
      <c r="AC24" s="155"/>
      <c r="AD24" s="155"/>
      <c r="AE24" s="155"/>
      <c r="AF24" s="155"/>
      <c r="AG24" s="155"/>
      <c r="AH24" s="156"/>
    </row>
    <row r="25" s="1" customFormat="1" ht="17.1" customHeight="1" spans="2:34">
      <c r="B25" s="193" t="s">
        <v>576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8"/>
      <c r="N25" s="158" t="s">
        <v>88</v>
      </c>
      <c r="O25" s="155"/>
      <c r="P25" s="155"/>
      <c r="Q25" s="155"/>
      <c r="R25" s="155"/>
      <c r="S25" s="155"/>
      <c r="T25" s="159"/>
      <c r="U25" s="158" t="s">
        <v>88</v>
      </c>
      <c r="V25" s="155"/>
      <c r="W25" s="155"/>
      <c r="X25" s="155"/>
      <c r="Y25" s="155"/>
      <c r="Z25" s="155"/>
      <c r="AA25" s="159"/>
      <c r="AB25" s="158"/>
      <c r="AC25" s="155"/>
      <c r="AD25" s="155"/>
      <c r="AE25" s="155"/>
      <c r="AF25" s="155"/>
      <c r="AG25" s="155"/>
      <c r="AH25" s="156"/>
    </row>
    <row r="26" s="1" customFormat="1" ht="17.1" customHeight="1" spans="2:34">
      <c r="B26" s="193" t="s">
        <v>446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8"/>
      <c r="N26" s="158" t="s">
        <v>88</v>
      </c>
      <c r="O26" s="155"/>
      <c r="P26" s="155"/>
      <c r="Q26" s="155"/>
      <c r="R26" s="155"/>
      <c r="S26" s="155"/>
      <c r="T26" s="159"/>
      <c r="U26" s="158" t="s">
        <v>88</v>
      </c>
      <c r="V26" s="155"/>
      <c r="W26" s="155"/>
      <c r="X26" s="155"/>
      <c r="Y26" s="155"/>
      <c r="Z26" s="155"/>
      <c r="AA26" s="159"/>
      <c r="AB26" s="158"/>
      <c r="AC26" s="155"/>
      <c r="AD26" s="155"/>
      <c r="AE26" s="155"/>
      <c r="AF26" s="155"/>
      <c r="AG26" s="155"/>
      <c r="AH26" s="156"/>
    </row>
    <row r="27" s="1" customFormat="1" ht="17.1" customHeight="1" spans="2:34">
      <c r="B27" s="193" t="s">
        <v>447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8"/>
      <c r="N27" s="158" t="s">
        <v>448</v>
      </c>
      <c r="O27" s="155"/>
      <c r="P27" s="155"/>
      <c r="Q27" s="155"/>
      <c r="R27" s="155"/>
      <c r="S27" s="155"/>
      <c r="T27" s="159"/>
      <c r="U27" s="158" t="s">
        <v>448</v>
      </c>
      <c r="V27" s="155"/>
      <c r="W27" s="155"/>
      <c r="X27" s="155"/>
      <c r="Y27" s="155"/>
      <c r="Z27" s="155"/>
      <c r="AA27" s="159"/>
      <c r="AB27" s="158"/>
      <c r="AC27" s="155"/>
      <c r="AD27" s="155"/>
      <c r="AE27" s="155"/>
      <c r="AF27" s="155"/>
      <c r="AG27" s="155"/>
      <c r="AH27" s="156"/>
    </row>
    <row r="28" s="1" customFormat="1" ht="17.1" customHeight="1" spans="2:34">
      <c r="B28" s="193" t="s">
        <v>538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8"/>
      <c r="N28" s="157" t="s">
        <v>136</v>
      </c>
      <c r="O28" s="157"/>
      <c r="P28" s="157"/>
      <c r="Q28" s="157"/>
      <c r="R28" s="157"/>
      <c r="S28" s="157"/>
      <c r="T28" s="157"/>
      <c r="U28" s="157" t="s">
        <v>136</v>
      </c>
      <c r="V28" s="157"/>
      <c r="W28" s="157"/>
      <c r="X28" s="157"/>
      <c r="Y28" s="157"/>
      <c r="Z28" s="157"/>
      <c r="AA28" s="157"/>
      <c r="AB28" s="158"/>
      <c r="AC28" s="155"/>
      <c r="AD28" s="155"/>
      <c r="AE28" s="155"/>
      <c r="AF28" s="155"/>
      <c r="AG28" s="155"/>
      <c r="AH28" s="156"/>
    </row>
    <row r="29" s="1" customFormat="1" ht="17.1" customHeight="1" spans="2:34">
      <c r="B29" s="193" t="s">
        <v>539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8"/>
      <c r="N29" s="158" t="s">
        <v>663</v>
      </c>
      <c r="O29" s="155"/>
      <c r="P29" s="155"/>
      <c r="Q29" s="155"/>
      <c r="R29" s="155"/>
      <c r="S29" s="155"/>
      <c r="T29" s="159"/>
      <c r="U29" s="158" t="s">
        <v>663</v>
      </c>
      <c r="V29" s="155"/>
      <c r="W29" s="155"/>
      <c r="X29" s="155"/>
      <c r="Y29" s="155"/>
      <c r="Z29" s="155"/>
      <c r="AA29" s="159"/>
      <c r="AB29" s="158"/>
      <c r="AC29" s="155"/>
      <c r="AD29" s="155"/>
      <c r="AE29" s="155"/>
      <c r="AF29" s="155"/>
      <c r="AG29" s="155"/>
      <c r="AH29" s="156"/>
    </row>
    <row r="30" s="1" customFormat="1" ht="17.1" customHeight="1" spans="2:34">
      <c r="B30" s="193" t="s">
        <v>664</v>
      </c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8"/>
      <c r="N30" s="158" t="s">
        <v>182</v>
      </c>
      <c r="O30" s="155"/>
      <c r="P30" s="155"/>
      <c r="Q30" s="155"/>
      <c r="R30" s="155"/>
      <c r="S30" s="155"/>
      <c r="T30" s="159"/>
      <c r="U30" s="158" t="s">
        <v>182</v>
      </c>
      <c r="V30" s="155"/>
      <c r="W30" s="155"/>
      <c r="X30" s="155"/>
      <c r="Y30" s="155"/>
      <c r="Z30" s="155"/>
      <c r="AA30" s="159"/>
      <c r="AB30" s="158"/>
      <c r="AC30" s="155"/>
      <c r="AD30" s="155"/>
      <c r="AE30" s="155"/>
      <c r="AF30" s="155"/>
      <c r="AG30" s="155"/>
      <c r="AH30" s="156"/>
    </row>
    <row r="31" s="1" customFormat="1" ht="17.1" customHeight="1" spans="2:34">
      <c r="B31" s="193" t="s">
        <v>547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8"/>
      <c r="N31" s="158" t="s">
        <v>467</v>
      </c>
      <c r="O31" s="155"/>
      <c r="P31" s="155"/>
      <c r="Q31" s="155"/>
      <c r="R31" s="155"/>
      <c r="S31" s="155"/>
      <c r="T31" s="159"/>
      <c r="U31" s="158" t="s">
        <v>467</v>
      </c>
      <c r="V31" s="155"/>
      <c r="W31" s="155"/>
      <c r="X31" s="155"/>
      <c r="Y31" s="155"/>
      <c r="Z31" s="155"/>
      <c r="AA31" s="159"/>
      <c r="AB31" s="158"/>
      <c r="AC31" s="155"/>
      <c r="AD31" s="155"/>
      <c r="AE31" s="155"/>
      <c r="AF31" s="155"/>
      <c r="AG31" s="155"/>
      <c r="AH31" s="156"/>
    </row>
    <row r="32" s="1" customFormat="1" ht="17.1" customHeight="1" spans="2:34">
      <c r="B32" s="193" t="s">
        <v>548</v>
      </c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8"/>
      <c r="N32" s="158" t="s">
        <v>467</v>
      </c>
      <c r="O32" s="155"/>
      <c r="P32" s="155"/>
      <c r="Q32" s="155"/>
      <c r="R32" s="155"/>
      <c r="S32" s="155"/>
      <c r="T32" s="159"/>
      <c r="U32" s="158" t="s">
        <v>467</v>
      </c>
      <c r="V32" s="155"/>
      <c r="W32" s="155"/>
      <c r="X32" s="155"/>
      <c r="Y32" s="155"/>
      <c r="Z32" s="155"/>
      <c r="AA32" s="159"/>
      <c r="AB32" s="158"/>
      <c r="AC32" s="155"/>
      <c r="AD32" s="155"/>
      <c r="AE32" s="155"/>
      <c r="AF32" s="155"/>
      <c r="AG32" s="155"/>
      <c r="AH32" s="156"/>
    </row>
    <row r="33" s="1" customFormat="1" ht="17.1" customHeight="1" spans="2:34">
      <c r="B33" s="193" t="s">
        <v>461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8"/>
      <c r="N33" s="158" t="s">
        <v>198</v>
      </c>
      <c r="O33" s="155"/>
      <c r="P33" s="155"/>
      <c r="Q33" s="155"/>
      <c r="R33" s="155"/>
      <c r="S33" s="155"/>
      <c r="T33" s="159"/>
      <c r="U33" s="158" t="s">
        <v>198</v>
      </c>
      <c r="V33" s="155"/>
      <c r="W33" s="155"/>
      <c r="X33" s="155"/>
      <c r="Y33" s="155"/>
      <c r="Z33" s="155"/>
      <c r="AA33" s="159"/>
      <c r="AB33" s="158"/>
      <c r="AC33" s="155"/>
      <c r="AD33" s="155"/>
      <c r="AE33" s="155"/>
      <c r="AF33" s="155"/>
      <c r="AG33" s="155"/>
      <c r="AH33" s="156"/>
    </row>
    <row r="34" s="1" customFormat="1" ht="17.1" customHeight="1" spans="2:34">
      <c r="B34" s="193" t="s">
        <v>462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8"/>
      <c r="N34" s="158" t="s">
        <v>310</v>
      </c>
      <c r="O34" s="155"/>
      <c r="P34" s="155" t="s">
        <v>135</v>
      </c>
      <c r="Q34" s="155"/>
      <c r="R34" s="155"/>
      <c r="S34" s="155"/>
      <c r="T34" s="159"/>
      <c r="U34" s="158" t="s">
        <v>310</v>
      </c>
      <c r="V34" s="155"/>
      <c r="W34" s="155" t="s">
        <v>135</v>
      </c>
      <c r="X34" s="155"/>
      <c r="Y34" s="155"/>
      <c r="Z34" s="155"/>
      <c r="AA34" s="159"/>
      <c r="AB34" s="158"/>
      <c r="AC34" s="155"/>
      <c r="AD34" s="155"/>
      <c r="AE34" s="155"/>
      <c r="AF34" s="155"/>
      <c r="AG34" s="155"/>
      <c r="AH34" s="156"/>
    </row>
    <row r="35" s="1" customFormat="1" ht="17.1" customHeight="1" spans="2:34">
      <c r="B35" s="193" t="s">
        <v>665</v>
      </c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8"/>
      <c r="N35" s="158" t="s">
        <v>666</v>
      </c>
      <c r="O35" s="155"/>
      <c r="P35" s="155"/>
      <c r="Q35" s="155"/>
      <c r="R35" s="155"/>
      <c r="S35" s="155"/>
      <c r="T35" s="159"/>
      <c r="U35" s="158" t="s">
        <v>666</v>
      </c>
      <c r="V35" s="155"/>
      <c r="W35" s="155"/>
      <c r="X35" s="155"/>
      <c r="Y35" s="155"/>
      <c r="Z35" s="155"/>
      <c r="AA35" s="159"/>
      <c r="AB35" s="158"/>
      <c r="AC35" s="155"/>
      <c r="AD35" s="155"/>
      <c r="AE35" s="155"/>
      <c r="AF35" s="155"/>
      <c r="AG35" s="155"/>
      <c r="AH35" s="156"/>
    </row>
    <row r="36" s="1" customFormat="1" ht="17.1" customHeight="1" spans="2:34">
      <c r="B36" s="193" t="s">
        <v>542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8"/>
      <c r="N36" s="158" t="s">
        <v>620</v>
      </c>
      <c r="O36" s="155"/>
      <c r="P36" s="155"/>
      <c r="Q36" s="155"/>
      <c r="R36" s="155"/>
      <c r="S36" s="155"/>
      <c r="T36" s="159"/>
      <c r="U36" s="158" t="s">
        <v>620</v>
      </c>
      <c r="V36" s="155"/>
      <c r="W36" s="155"/>
      <c r="X36" s="155"/>
      <c r="Y36" s="155"/>
      <c r="Z36" s="155"/>
      <c r="AA36" s="159"/>
      <c r="AB36" s="158"/>
      <c r="AC36" s="155"/>
      <c r="AD36" s="155"/>
      <c r="AE36" s="155"/>
      <c r="AF36" s="155"/>
      <c r="AG36" s="155"/>
      <c r="AH36" s="156"/>
    </row>
    <row r="37" s="1" customFormat="1" ht="17.1" customHeight="1" spans="2:34">
      <c r="B37" s="193" t="s">
        <v>445</v>
      </c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8"/>
      <c r="N37" s="158" t="s">
        <v>667</v>
      </c>
      <c r="O37" s="155"/>
      <c r="P37" s="155"/>
      <c r="Q37" s="155"/>
      <c r="R37" s="155"/>
      <c r="S37" s="155"/>
      <c r="T37" s="159"/>
      <c r="U37" s="158" t="s">
        <v>667</v>
      </c>
      <c r="V37" s="155"/>
      <c r="W37" s="155"/>
      <c r="X37" s="155"/>
      <c r="Y37" s="155"/>
      <c r="Z37" s="155"/>
      <c r="AA37" s="159"/>
      <c r="AB37" s="158"/>
      <c r="AC37" s="155"/>
      <c r="AD37" s="155"/>
      <c r="AE37" s="155"/>
      <c r="AF37" s="155"/>
      <c r="AG37" s="155"/>
      <c r="AH37" s="156"/>
    </row>
    <row r="38" s="1" customFormat="1" ht="17.1" customHeight="1" spans="2:34">
      <c r="B38" s="193" t="s">
        <v>544</v>
      </c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8"/>
      <c r="N38" s="158" t="s">
        <v>668</v>
      </c>
      <c r="O38" s="155"/>
      <c r="P38" s="155"/>
      <c r="Q38" s="155"/>
      <c r="R38" s="155"/>
      <c r="S38" s="155"/>
      <c r="T38" s="159"/>
      <c r="U38" s="158" t="s">
        <v>668</v>
      </c>
      <c r="V38" s="155"/>
      <c r="W38" s="155"/>
      <c r="X38" s="155"/>
      <c r="Y38" s="155"/>
      <c r="Z38" s="155"/>
      <c r="AA38" s="159"/>
      <c r="AB38" s="158"/>
      <c r="AC38" s="155"/>
      <c r="AD38" s="155"/>
      <c r="AE38" s="155"/>
      <c r="AF38" s="155"/>
      <c r="AG38" s="155"/>
      <c r="AH38" s="156"/>
    </row>
    <row r="39" s="1" customFormat="1" ht="17.1" customHeight="1" spans="2:34">
      <c r="B39" s="193" t="s">
        <v>470</v>
      </c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8"/>
      <c r="N39" s="158" t="s">
        <v>471</v>
      </c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9"/>
      <c r="AB39" s="158"/>
      <c r="AC39" s="155"/>
      <c r="AD39" s="155"/>
      <c r="AE39" s="155"/>
      <c r="AF39" s="155"/>
      <c r="AG39" s="155"/>
      <c r="AH39" s="156"/>
    </row>
    <row r="40" s="1" customFormat="1" ht="17.1" customHeight="1" spans="2:34">
      <c r="B40" s="273" t="s">
        <v>669</v>
      </c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5"/>
      <c r="N40" s="158" t="s">
        <v>451</v>
      </c>
      <c r="O40" s="155"/>
      <c r="P40" s="155"/>
      <c r="Q40" s="155"/>
      <c r="R40" s="155"/>
      <c r="S40" s="155"/>
      <c r="T40" s="159"/>
      <c r="U40" s="158" t="s">
        <v>451</v>
      </c>
      <c r="V40" s="155"/>
      <c r="W40" s="155"/>
      <c r="X40" s="155"/>
      <c r="Y40" s="155"/>
      <c r="Z40" s="155"/>
      <c r="AA40" s="159"/>
      <c r="AB40" s="158"/>
      <c r="AC40" s="155"/>
      <c r="AD40" s="155"/>
      <c r="AE40" s="155"/>
      <c r="AF40" s="155"/>
      <c r="AG40" s="155"/>
      <c r="AH40" s="156"/>
    </row>
    <row r="41" s="1" customFormat="1" ht="17.1" customHeight="1" spans="2:34">
      <c r="B41" s="273" t="s">
        <v>473</v>
      </c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5"/>
      <c r="N41" s="158" t="s">
        <v>670</v>
      </c>
      <c r="O41" s="155"/>
      <c r="P41" s="155"/>
      <c r="Q41" s="155"/>
      <c r="R41" s="155"/>
      <c r="S41" s="155"/>
      <c r="T41" s="159"/>
      <c r="U41" s="158" t="s">
        <v>670</v>
      </c>
      <c r="V41" s="155"/>
      <c r="W41" s="155"/>
      <c r="X41" s="155"/>
      <c r="Y41" s="155"/>
      <c r="Z41" s="155"/>
      <c r="AA41" s="159"/>
      <c r="AB41" s="158"/>
      <c r="AC41" s="155"/>
      <c r="AD41" s="155"/>
      <c r="AE41" s="155"/>
      <c r="AF41" s="155"/>
      <c r="AG41" s="155"/>
      <c r="AH41" s="156"/>
    </row>
    <row r="42" s="1" customFormat="1" ht="17.1" customHeight="1" spans="2:34">
      <c r="B42" s="93"/>
      <c r="C42" s="94"/>
      <c r="D42" s="95"/>
      <c r="E42" s="95"/>
      <c r="F42" s="95"/>
      <c r="G42" s="95"/>
      <c r="H42" s="95"/>
      <c r="I42" s="95"/>
      <c r="J42" s="95"/>
      <c r="K42" s="96"/>
      <c r="L42" s="95"/>
      <c r="M42" s="95"/>
      <c r="N42" s="95"/>
      <c r="O42" s="95"/>
      <c r="P42" s="96"/>
      <c r="Q42" s="95"/>
      <c r="R42" s="94"/>
      <c r="S42" s="95"/>
      <c r="T42" s="95"/>
      <c r="U42" s="95"/>
      <c r="V42" s="95"/>
      <c r="W42" s="95"/>
      <c r="X42" s="96"/>
      <c r="Y42" s="95"/>
      <c r="Z42" s="95"/>
      <c r="AA42" s="96"/>
      <c r="AB42" s="95"/>
      <c r="AC42" s="95"/>
      <c r="AD42" s="95"/>
      <c r="AE42" s="95"/>
      <c r="AF42" s="96"/>
      <c r="AG42" s="95"/>
      <c r="AH42" s="97"/>
    </row>
    <row r="43" s="1" customFormat="1" ht="17.1" customHeight="1" spans="2:34">
      <c r="B43" s="93"/>
      <c r="C43" s="94"/>
      <c r="D43" s="95"/>
      <c r="E43" s="95"/>
      <c r="F43" s="95"/>
      <c r="G43" s="95"/>
      <c r="H43" s="95"/>
      <c r="I43" s="95"/>
      <c r="J43" s="95"/>
      <c r="K43" s="96"/>
      <c r="L43" s="95"/>
      <c r="M43" s="95"/>
      <c r="N43" s="95"/>
      <c r="O43" s="95"/>
      <c r="P43" s="96"/>
      <c r="Q43" s="95"/>
      <c r="R43" s="94"/>
      <c r="S43" s="95"/>
      <c r="T43" s="95"/>
      <c r="U43" s="95"/>
      <c r="V43" s="95"/>
      <c r="W43" s="95"/>
      <c r="X43" s="96"/>
      <c r="Y43" s="95"/>
      <c r="Z43" s="95"/>
      <c r="AA43" s="96"/>
      <c r="AB43" s="95"/>
      <c r="AC43" s="95"/>
      <c r="AD43" s="95"/>
      <c r="AE43" s="95"/>
      <c r="AF43" s="96"/>
      <c r="AG43" s="95"/>
      <c r="AH43" s="97"/>
    </row>
    <row r="44" s="1" customFormat="1" ht="20.1" customHeight="1" spans="2:34">
      <c r="B44" s="276" t="s">
        <v>17</v>
      </c>
      <c r="C44" s="277"/>
      <c r="D44" s="99" t="s">
        <v>475</v>
      </c>
      <c r="E44" s="100"/>
      <c r="F44" s="100"/>
      <c r="G44" s="101"/>
      <c r="H44" s="101"/>
      <c r="I44" s="101"/>
      <c r="J44" s="102"/>
      <c r="K44" s="99" t="s">
        <v>476</v>
      </c>
      <c r="L44" s="100"/>
      <c r="M44" s="100"/>
      <c r="N44" s="101"/>
      <c r="O44" s="102"/>
      <c r="P44" s="99" t="s">
        <v>477</v>
      </c>
      <c r="Q44" s="103"/>
      <c r="R44" s="104"/>
      <c r="S44" s="99" t="s">
        <v>478</v>
      </c>
      <c r="T44" s="100"/>
      <c r="U44" s="100"/>
      <c r="V44" s="101"/>
      <c r="W44" s="102"/>
      <c r="X44" s="99" t="s">
        <v>477</v>
      </c>
      <c r="Y44" s="103"/>
      <c r="Z44" s="104"/>
      <c r="AA44" s="100" t="s">
        <v>479</v>
      </c>
      <c r="AB44" s="100"/>
      <c r="AC44" s="100"/>
      <c r="AD44" s="101"/>
      <c r="AE44" s="102"/>
      <c r="AF44" s="99" t="s">
        <v>477</v>
      </c>
      <c r="AG44" s="103"/>
      <c r="AH44" s="105"/>
    </row>
  </sheetData>
  <mergeCells count="128">
    <mergeCell ref="K1:V1"/>
    <mergeCell ref="W1:AH1"/>
    <mergeCell ref="W2:Y2"/>
    <mergeCell ref="Z2:AB2"/>
    <mergeCell ref="AC2:AE2"/>
    <mergeCell ref="AF2:AH2"/>
    <mergeCell ref="K3:V3"/>
    <mergeCell ref="W3:Y3"/>
    <mergeCell ref="Z3:AH3"/>
    <mergeCell ref="K4:M4"/>
    <mergeCell ref="N4:V4"/>
    <mergeCell ref="W4:Y4"/>
    <mergeCell ref="Z4:AB4"/>
    <mergeCell ref="AC4:AH4"/>
    <mergeCell ref="N5:T5"/>
    <mergeCell ref="U5:AA5"/>
    <mergeCell ref="AB5:AH5"/>
    <mergeCell ref="N8:T8"/>
    <mergeCell ref="U8:AA8"/>
    <mergeCell ref="AB8:AH8"/>
    <mergeCell ref="N9:T9"/>
    <mergeCell ref="U9:AA9"/>
    <mergeCell ref="AB9:AH9"/>
    <mergeCell ref="B11:M11"/>
    <mergeCell ref="N11:T11"/>
    <mergeCell ref="U11:AA11"/>
    <mergeCell ref="AB11:AH11"/>
    <mergeCell ref="N12:T12"/>
    <mergeCell ref="U12:AA12"/>
    <mergeCell ref="AB12:AH12"/>
    <mergeCell ref="N13:T13"/>
    <mergeCell ref="U13:AA13"/>
    <mergeCell ref="AB13:AH13"/>
    <mergeCell ref="N14:T14"/>
    <mergeCell ref="U14:AA14"/>
    <mergeCell ref="AB14:AH14"/>
    <mergeCell ref="N15:T15"/>
    <mergeCell ref="U15:AA15"/>
    <mergeCell ref="AB15:AH15"/>
    <mergeCell ref="N16:T16"/>
    <mergeCell ref="U16:AA16"/>
    <mergeCell ref="AB16:AH16"/>
    <mergeCell ref="N18:T18"/>
    <mergeCell ref="U18:AA18"/>
    <mergeCell ref="AB18:AH18"/>
    <mergeCell ref="N19:T19"/>
    <mergeCell ref="U19:AA19"/>
    <mergeCell ref="AB19:AH19"/>
    <mergeCell ref="N20:T20"/>
    <mergeCell ref="U20:AA20"/>
    <mergeCell ref="AB20:AH20"/>
    <mergeCell ref="N21:T21"/>
    <mergeCell ref="U21:AA21"/>
    <mergeCell ref="AB21:AH21"/>
    <mergeCell ref="N22:T22"/>
    <mergeCell ref="U22:AA22"/>
    <mergeCell ref="AB22:AH22"/>
    <mergeCell ref="N23:T23"/>
    <mergeCell ref="U23:AA23"/>
    <mergeCell ref="AB23:AH23"/>
    <mergeCell ref="N24:T24"/>
    <mergeCell ref="U24:AA24"/>
    <mergeCell ref="AB24:AH24"/>
    <mergeCell ref="N25:T25"/>
    <mergeCell ref="U25:AA25"/>
    <mergeCell ref="AB25:AH25"/>
    <mergeCell ref="N26:T26"/>
    <mergeCell ref="U26:AA26"/>
    <mergeCell ref="AB26:AH26"/>
    <mergeCell ref="N27:T27"/>
    <mergeCell ref="U27:AA27"/>
    <mergeCell ref="AB27:AH27"/>
    <mergeCell ref="N28:T28"/>
    <mergeCell ref="U28:AA28"/>
    <mergeCell ref="AB28:AH28"/>
    <mergeCell ref="N29:T29"/>
    <mergeCell ref="U29:AA29"/>
    <mergeCell ref="AB29:AH29"/>
    <mergeCell ref="N30:T30"/>
    <mergeCell ref="U30:AA30"/>
    <mergeCell ref="AB30:AH30"/>
    <mergeCell ref="N31:T31"/>
    <mergeCell ref="U31:AA31"/>
    <mergeCell ref="AB31:AH31"/>
    <mergeCell ref="N32:T32"/>
    <mergeCell ref="U32:AA32"/>
    <mergeCell ref="AB32:AH32"/>
    <mergeCell ref="N33:T33"/>
    <mergeCell ref="U33:AA33"/>
    <mergeCell ref="AB33:AH33"/>
    <mergeCell ref="N34:T34"/>
    <mergeCell ref="U34:AA34"/>
    <mergeCell ref="AB34:AH34"/>
    <mergeCell ref="N35:T35"/>
    <mergeCell ref="U35:AA35"/>
    <mergeCell ref="AB35:AH35"/>
    <mergeCell ref="N36:T36"/>
    <mergeCell ref="U36:AA36"/>
    <mergeCell ref="AB36:AH36"/>
    <mergeCell ref="N37:T37"/>
    <mergeCell ref="U37:AA37"/>
    <mergeCell ref="AB37:AH37"/>
    <mergeCell ref="N38:T38"/>
    <mergeCell ref="U38:AA38"/>
    <mergeCell ref="AB38:AH38"/>
    <mergeCell ref="N39:AA39"/>
    <mergeCell ref="AB39:AH39"/>
    <mergeCell ref="B40:M40"/>
    <mergeCell ref="N40:T40"/>
    <mergeCell ref="U40:AA40"/>
    <mergeCell ref="AB40:AH40"/>
    <mergeCell ref="B41:M41"/>
    <mergeCell ref="N41:T41"/>
    <mergeCell ref="U41:AA41"/>
    <mergeCell ref="AB41:AH41"/>
    <mergeCell ref="B44:C44"/>
    <mergeCell ref="D44:J44"/>
    <mergeCell ref="K44:O44"/>
    <mergeCell ref="P44:R44"/>
    <mergeCell ref="S44:W44"/>
    <mergeCell ref="X44:Z44"/>
    <mergeCell ref="AA44:AE44"/>
    <mergeCell ref="AF44:AH44"/>
    <mergeCell ref="B6:M7"/>
    <mergeCell ref="N6:T7"/>
    <mergeCell ref="U6:AA7"/>
    <mergeCell ref="AB6:AH7"/>
    <mergeCell ref="B1:J4"/>
  </mergeCells>
  <dataValidations count="9">
    <dataValidation type="list" allowBlank="1" showInputMessage="1" showErrorMessage="1" sqref="N20:AH20">
      <formula1>源数据!$AO$6:$AO$14</formula1>
    </dataValidation>
    <dataValidation type="list" allowBlank="1" showInputMessage="1" showErrorMessage="1" sqref="N21:AH21">
      <formula1>信号类型</formula1>
    </dataValidation>
    <dataValidation type="list" allowBlank="1" showInputMessage="1" showErrorMessage="1" sqref="N27:AH27">
      <formula1>防爆等级</formula1>
    </dataValidation>
    <dataValidation type="list" allowBlank="1" showInputMessage="1" showErrorMessage="1" sqref="N28:AH28">
      <formula1>源数据!$AL$2:$AL$7</formula1>
    </dataValidation>
    <dataValidation type="list" allowBlank="1" showInputMessage="1" showErrorMessage="1" sqref="N29:AH29">
      <formula1>"2""管立柱,嵌装,直接安装"</formula1>
    </dataValidation>
    <dataValidation type="list" allowBlank="1" showInputMessage="1" showErrorMessage="1" sqref="N33:AH33">
      <formula1>法兰连接</formula1>
    </dataValidation>
    <dataValidation type="list" allowBlank="1" showInputMessage="1" showErrorMessage="1" sqref="N34:AH34">
      <formula1>法兰尺寸</formula1>
    </dataValidation>
    <dataValidation type="list" allowBlank="1" showInputMessage="1" showErrorMessage="1" sqref="N23:AH24 N31:AH32">
      <formula1>材料</formula1>
    </dataValidation>
    <dataValidation type="list" allowBlank="1" showInputMessage="1" showErrorMessage="1" sqref="N25:AH26">
      <formula1>接口尺寸</formula1>
    </dataValidation>
  </dataValidations>
  <hyperlinks>
    <hyperlink ref="AI1" location="索引!A1" display="返回索引"/>
  </hyperlink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>
    <oddHeader>&amp;R       
&amp;7 &amp;P         &amp;N    .
</oddHead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B1:AM44"/>
  <sheetViews>
    <sheetView showGridLines="0" view="pageBreakPreview" zoomScale="75" zoomScaleNormal="160" workbookViewId="0">
      <selection activeCell="N31" sqref="N31:T31"/>
    </sheetView>
  </sheetViews>
  <sheetFormatPr defaultColWidth="3.33333333333333" defaultRowHeight="14.1" customHeight="1"/>
  <cols>
    <col min="1" max="34" width="3.33333333333333" style="2" customWidth="1"/>
    <col min="35" max="16384" width="3.33333333333333" style="2"/>
  </cols>
  <sheetData>
    <row r="1" ht="24.95" customHeight="1" spans="2:39">
      <c r="B1" s="3" t="s">
        <v>480</v>
      </c>
      <c r="C1" s="4"/>
      <c r="D1" s="4"/>
      <c r="E1" s="4"/>
      <c r="F1" s="4"/>
      <c r="G1" s="4"/>
      <c r="H1" s="4"/>
      <c r="I1" s="4"/>
      <c r="J1" s="106"/>
      <c r="K1" s="6" t="s">
        <v>418</v>
      </c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8"/>
      <c r="W1" s="8" t="str">
        <f>项目名称</f>
        <v>镇江海纳川物流产业发展有限责任公司
罐区及船舶发放VOC治理项目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10"/>
      <c r="AI1" s="11" t="s">
        <v>419</v>
      </c>
    </row>
    <row r="2" ht="20.1" customHeight="1" spans="2:39">
      <c r="B2" s="12"/>
      <c r="C2" s="13"/>
      <c r="D2" s="13"/>
      <c r="E2" s="13"/>
      <c r="F2" s="13"/>
      <c r="G2" s="13"/>
      <c r="H2" s="13"/>
      <c r="I2" s="13"/>
      <c r="J2" s="109"/>
      <c r="K2" s="189" t="s">
        <v>671</v>
      </c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90"/>
      <c r="W2" s="17" t="s">
        <v>3</v>
      </c>
      <c r="X2" s="18"/>
      <c r="Y2" s="18"/>
      <c r="Z2" s="19" t="str">
        <f>工程号</f>
        <v>202321</v>
      </c>
      <c r="AA2" s="20"/>
      <c r="AB2" s="21"/>
      <c r="AC2" s="22" t="s">
        <v>5</v>
      </c>
      <c r="AD2" s="23"/>
      <c r="AE2" s="24"/>
      <c r="AF2" s="19" t="str">
        <f>IF(主项号&lt;&gt;0,主项号,"")</f>
        <v>02</v>
      </c>
      <c r="AG2" s="20"/>
      <c r="AH2" s="25"/>
    </row>
    <row r="3" ht="20.1" customHeight="1" spans="2:39">
      <c r="B3" s="12"/>
      <c r="C3" s="13"/>
      <c r="D3" s="13"/>
      <c r="E3" s="13"/>
      <c r="F3" s="13"/>
      <c r="G3" s="13"/>
      <c r="H3" s="13"/>
      <c r="I3" s="13"/>
      <c r="J3" s="109"/>
      <c r="K3" s="191" t="s">
        <v>672</v>
      </c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2"/>
      <c r="W3" s="29" t="s">
        <v>8</v>
      </c>
      <c r="X3" s="23"/>
      <c r="Y3" s="23"/>
      <c r="Z3" s="30" t="str">
        <f>工程号&amp;"-"&amp;主项号&amp;"K03-42/0"</f>
        <v>202321-02K03-42/0</v>
      </c>
      <c r="AA3" s="30"/>
      <c r="AB3" s="30"/>
      <c r="AC3" s="30"/>
      <c r="AD3" s="30"/>
      <c r="AE3" s="30"/>
      <c r="AF3" s="30"/>
      <c r="AG3" s="30"/>
      <c r="AH3" s="31"/>
    </row>
    <row r="4" ht="20.1" customHeight="1" spans="2:39">
      <c r="B4" s="112"/>
      <c r="C4" s="113"/>
      <c r="D4" s="113"/>
      <c r="E4" s="113"/>
      <c r="F4" s="113"/>
      <c r="G4" s="113"/>
      <c r="H4" s="113"/>
      <c r="I4" s="113"/>
      <c r="J4" s="114"/>
      <c r="K4" s="43" t="s">
        <v>9</v>
      </c>
      <c r="L4" s="35"/>
      <c r="M4" s="36"/>
      <c r="N4" s="37"/>
      <c r="O4" s="38"/>
      <c r="P4" s="38"/>
      <c r="Q4" s="38"/>
      <c r="R4" s="38"/>
      <c r="S4" s="38"/>
      <c r="T4" s="38"/>
      <c r="U4" s="38"/>
      <c r="V4" s="39"/>
      <c r="W4" s="34" t="s">
        <v>10</v>
      </c>
      <c r="X4" s="35"/>
      <c r="Y4" s="36"/>
      <c r="Z4" s="40" t="s">
        <v>11</v>
      </c>
      <c r="AA4" s="41"/>
      <c r="AB4" s="42"/>
      <c r="AC4" s="43" t="s">
        <v>12</v>
      </c>
      <c r="AD4" s="43"/>
      <c r="AE4" s="43"/>
      <c r="AF4" s="44"/>
      <c r="AG4" s="44"/>
      <c r="AH4" s="45"/>
    </row>
    <row r="5" s="1" customFormat="1" ht="17.1" customHeight="1" spans="2:39">
      <c r="B5" s="193" t="s">
        <v>421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5"/>
      <c r="N5" s="196" t="s">
        <v>673</v>
      </c>
      <c r="O5" s="197"/>
      <c r="P5" s="197"/>
      <c r="Q5" s="197"/>
      <c r="R5" s="197"/>
      <c r="S5" s="197"/>
      <c r="T5" s="198"/>
      <c r="U5" s="196"/>
      <c r="V5" s="197"/>
      <c r="W5" s="197"/>
      <c r="X5" s="197"/>
      <c r="Y5" s="197"/>
      <c r="Z5" s="197"/>
      <c r="AA5" s="198"/>
      <c r="AB5" s="196"/>
      <c r="AC5" s="197"/>
      <c r="AD5" s="197"/>
      <c r="AE5" s="197"/>
      <c r="AF5" s="197"/>
      <c r="AG5" s="197"/>
      <c r="AH5" s="199"/>
      <c r="AJ5" s="2"/>
      <c r="AK5" s="2"/>
      <c r="AL5" s="2"/>
      <c r="AM5" s="2"/>
    </row>
    <row r="6" s="1" customFormat="1" ht="17.1" customHeight="1" spans="2:39">
      <c r="B6" s="121" t="s">
        <v>423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3"/>
      <c r="N6" s="124" t="s">
        <v>674</v>
      </c>
      <c r="O6" s="200"/>
      <c r="P6" s="200"/>
      <c r="Q6" s="200"/>
      <c r="R6" s="200"/>
      <c r="S6" s="200"/>
      <c r="T6" s="201"/>
      <c r="U6" s="124"/>
      <c r="V6" s="200"/>
      <c r="W6" s="200"/>
      <c r="X6" s="200"/>
      <c r="Y6" s="200"/>
      <c r="Z6" s="200"/>
      <c r="AA6" s="201"/>
      <c r="AB6" s="124"/>
      <c r="AC6" s="200"/>
      <c r="AD6" s="200"/>
      <c r="AE6" s="200"/>
      <c r="AF6" s="200"/>
      <c r="AG6" s="200"/>
      <c r="AH6" s="202"/>
      <c r="AJ6" s="2"/>
      <c r="AK6" s="2"/>
      <c r="AL6" s="2"/>
      <c r="AM6" s="2"/>
    </row>
    <row r="7" s="1" customFormat="1" ht="17.1" customHeight="1" spans="2:39"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30"/>
      <c r="N7" s="203"/>
      <c r="O7" s="204"/>
      <c r="P7" s="204"/>
      <c r="Q7" s="204"/>
      <c r="R7" s="204"/>
      <c r="S7" s="204"/>
      <c r="T7" s="205"/>
      <c r="U7" s="203"/>
      <c r="V7" s="204"/>
      <c r="W7" s="204"/>
      <c r="X7" s="204"/>
      <c r="Y7" s="204"/>
      <c r="Z7" s="204"/>
      <c r="AA7" s="205"/>
      <c r="AB7" s="203"/>
      <c r="AC7" s="204"/>
      <c r="AD7" s="204"/>
      <c r="AE7" s="204"/>
      <c r="AF7" s="204"/>
      <c r="AG7" s="204"/>
      <c r="AH7" s="206"/>
      <c r="AJ7" s="2"/>
      <c r="AK7" s="2"/>
      <c r="AL7" s="2"/>
      <c r="AM7" s="2"/>
    </row>
    <row r="8" s="1" customFormat="1" ht="17.1" customHeight="1" spans="2:39">
      <c r="B8" s="193" t="s">
        <v>425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8"/>
      <c r="N8" s="135" t="s">
        <v>503</v>
      </c>
      <c r="O8" s="135"/>
      <c r="P8" s="135"/>
      <c r="Q8" s="135"/>
      <c r="R8" s="135"/>
      <c r="S8" s="135"/>
      <c r="T8" s="136"/>
      <c r="U8" s="135"/>
      <c r="V8" s="135"/>
      <c r="W8" s="135"/>
      <c r="X8" s="135"/>
      <c r="Y8" s="135"/>
      <c r="Z8" s="135"/>
      <c r="AA8" s="136"/>
      <c r="AB8" s="135"/>
      <c r="AC8" s="135"/>
      <c r="AD8" s="135"/>
      <c r="AE8" s="135"/>
      <c r="AF8" s="135"/>
      <c r="AG8" s="135"/>
      <c r="AH8" s="209"/>
      <c r="AJ8" s="2"/>
      <c r="AK8" s="2"/>
      <c r="AL8" s="2"/>
      <c r="AM8" s="2"/>
    </row>
    <row r="9" s="1" customFormat="1" ht="17.1" customHeight="1" spans="2:39">
      <c r="B9" s="193" t="s">
        <v>675</v>
      </c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8"/>
      <c r="N9" s="135" t="s">
        <v>676</v>
      </c>
      <c r="O9" s="139"/>
      <c r="P9" s="139"/>
      <c r="Q9" s="139"/>
      <c r="R9" s="139"/>
      <c r="S9" s="139"/>
      <c r="T9" s="140"/>
      <c r="U9" s="135"/>
      <c r="V9" s="139"/>
      <c r="W9" s="139"/>
      <c r="X9" s="139"/>
      <c r="Y9" s="139"/>
      <c r="Z9" s="139"/>
      <c r="AA9" s="140"/>
      <c r="AB9" s="135"/>
      <c r="AC9" s="139"/>
      <c r="AD9" s="139"/>
      <c r="AE9" s="139"/>
      <c r="AF9" s="139"/>
      <c r="AG9" s="139"/>
      <c r="AH9" s="210"/>
      <c r="AJ9" s="2"/>
      <c r="AK9" s="2"/>
      <c r="AL9" s="2"/>
      <c r="AM9" s="2"/>
    </row>
    <row r="10" s="1" customFormat="1" ht="17.1" customHeight="1" spans="2:39">
      <c r="B10" s="211" t="s">
        <v>428</v>
      </c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6"/>
      <c r="AJ10" s="2"/>
      <c r="AK10" s="2"/>
      <c r="AL10" s="2"/>
      <c r="AM10" s="2"/>
    </row>
    <row r="11" s="1" customFormat="1" ht="17.1" customHeight="1" spans="2:39">
      <c r="B11" s="212" t="s">
        <v>429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4"/>
      <c r="N11" s="158" t="s">
        <v>677</v>
      </c>
      <c r="O11" s="155"/>
      <c r="P11" s="155"/>
      <c r="Q11" s="155"/>
      <c r="R11" s="155"/>
      <c r="S11" s="155"/>
      <c r="T11" s="159"/>
      <c r="U11" s="158"/>
      <c r="V11" s="155"/>
      <c r="W11" s="155"/>
      <c r="X11" s="155"/>
      <c r="Y11" s="155"/>
      <c r="Z11" s="155"/>
      <c r="AA11" s="159"/>
      <c r="AB11" s="158"/>
      <c r="AC11" s="155"/>
      <c r="AD11" s="155"/>
      <c r="AE11" s="155"/>
      <c r="AF11" s="155"/>
      <c r="AG11" s="155"/>
      <c r="AH11" s="156"/>
      <c r="AJ11" s="2"/>
      <c r="AK11" s="2"/>
      <c r="AL11" s="2"/>
      <c r="AM11" s="2"/>
    </row>
    <row r="12" s="1" customFormat="1" ht="17.1" customHeight="1" spans="2:39">
      <c r="B12" s="215" t="s">
        <v>598</v>
      </c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158" t="s">
        <v>657</v>
      </c>
      <c r="O12" s="155"/>
      <c r="P12" s="155"/>
      <c r="Q12" s="155"/>
      <c r="R12" s="155"/>
      <c r="S12" s="155"/>
      <c r="T12" s="159"/>
      <c r="U12" s="158"/>
      <c r="V12" s="155"/>
      <c r="W12" s="155"/>
      <c r="X12" s="155"/>
      <c r="Y12" s="155"/>
      <c r="Z12" s="155"/>
      <c r="AA12" s="159"/>
      <c r="AB12" s="158"/>
      <c r="AC12" s="155"/>
      <c r="AD12" s="155"/>
      <c r="AE12" s="155"/>
      <c r="AF12" s="155"/>
      <c r="AG12" s="155"/>
      <c r="AH12" s="156"/>
      <c r="AJ12" s="2"/>
      <c r="AK12" s="2"/>
      <c r="AL12" s="2"/>
      <c r="AM12" s="2"/>
    </row>
    <row r="13" s="1" customFormat="1" ht="17.1" customHeight="1" spans="2:39">
      <c r="B13" s="215" t="s">
        <v>601</v>
      </c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158" t="s">
        <v>656</v>
      </c>
      <c r="O13" s="155"/>
      <c r="P13" s="155"/>
      <c r="Q13" s="155"/>
      <c r="R13" s="155"/>
      <c r="S13" s="155"/>
      <c r="T13" s="159"/>
      <c r="U13" s="158"/>
      <c r="V13" s="155"/>
      <c r="W13" s="155"/>
      <c r="X13" s="155"/>
      <c r="Y13" s="155"/>
      <c r="Z13" s="155"/>
      <c r="AA13" s="159"/>
      <c r="AB13" s="158"/>
      <c r="AC13" s="155"/>
      <c r="AD13" s="155"/>
      <c r="AE13" s="155"/>
      <c r="AF13" s="155"/>
      <c r="AG13" s="155"/>
      <c r="AH13" s="156"/>
    </row>
    <row r="14" s="1" customFormat="1" ht="17.1" customHeight="1" spans="2:39">
      <c r="B14" s="215" t="s">
        <v>678</v>
      </c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158" t="s">
        <v>632</v>
      </c>
      <c r="O14" s="155"/>
      <c r="P14" s="155"/>
      <c r="Q14" s="155"/>
      <c r="R14" s="155"/>
      <c r="S14" s="155"/>
      <c r="T14" s="159"/>
      <c r="U14" s="158"/>
      <c r="V14" s="155"/>
      <c r="W14" s="155"/>
      <c r="X14" s="155"/>
      <c r="Y14" s="155"/>
      <c r="Z14" s="155"/>
      <c r="AA14" s="159"/>
      <c r="AB14" s="158"/>
      <c r="AC14" s="155"/>
      <c r="AD14" s="155"/>
      <c r="AE14" s="155"/>
      <c r="AF14" s="155"/>
      <c r="AG14" s="155"/>
      <c r="AH14" s="156"/>
    </row>
    <row r="15" s="1" customFormat="1" ht="17.1" customHeight="1" spans="2:39">
      <c r="B15" s="215" t="s">
        <v>679</v>
      </c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158" t="s">
        <v>680</v>
      </c>
      <c r="O15" s="155"/>
      <c r="P15" s="155"/>
      <c r="Q15" s="155"/>
      <c r="R15" s="155"/>
      <c r="S15" s="155"/>
      <c r="T15" s="159"/>
      <c r="U15" s="217"/>
      <c r="V15" s="218"/>
      <c r="W15" s="218"/>
      <c r="X15" s="218"/>
      <c r="Y15" s="218"/>
      <c r="Z15" s="218"/>
      <c r="AA15" s="219"/>
      <c r="AB15" s="217"/>
      <c r="AC15" s="218"/>
      <c r="AD15" s="218"/>
      <c r="AE15" s="218"/>
      <c r="AF15" s="218"/>
      <c r="AG15" s="218"/>
      <c r="AH15" s="220"/>
    </row>
    <row r="16" s="1" customFormat="1" ht="17.1" customHeight="1" spans="2:39">
      <c r="B16" s="215" t="s">
        <v>681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158"/>
      <c r="O16" s="155"/>
      <c r="P16" s="155"/>
      <c r="Q16" s="155"/>
      <c r="R16" s="155"/>
      <c r="S16" s="155"/>
      <c r="T16" s="159"/>
      <c r="U16" s="217"/>
      <c r="V16" s="218"/>
      <c r="W16" s="218"/>
      <c r="X16" s="218"/>
      <c r="Y16" s="218"/>
      <c r="Z16" s="218"/>
      <c r="AA16" s="219"/>
      <c r="AB16" s="217"/>
      <c r="AC16" s="218"/>
      <c r="AD16" s="218"/>
      <c r="AE16" s="218"/>
      <c r="AF16" s="218"/>
      <c r="AG16" s="218"/>
      <c r="AH16" s="220"/>
    </row>
    <row r="17" s="1" customFormat="1" ht="17.1" customHeight="1" spans="2:34">
      <c r="B17" s="221" t="s">
        <v>682</v>
      </c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8"/>
      <c r="Z17" s="218"/>
      <c r="AA17" s="218"/>
      <c r="AB17" s="218"/>
      <c r="AC17" s="218"/>
      <c r="AD17" s="218"/>
      <c r="AE17" s="218"/>
      <c r="AF17" s="218"/>
      <c r="AG17" s="218"/>
      <c r="AH17" s="220"/>
    </row>
    <row r="18" s="1" customFormat="1" ht="17.1" customHeight="1" spans="2:34">
      <c r="B18" s="215" t="s">
        <v>434</v>
      </c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158"/>
      <c r="O18" s="155"/>
      <c r="P18" s="155"/>
      <c r="Q18" s="155"/>
      <c r="R18" s="155"/>
      <c r="S18" s="155"/>
      <c r="T18" s="159"/>
      <c r="U18" s="158"/>
      <c r="V18" s="155"/>
      <c r="W18" s="155"/>
      <c r="X18" s="155"/>
      <c r="Y18" s="155"/>
      <c r="Z18" s="155"/>
      <c r="AA18" s="159"/>
      <c r="AB18" s="217"/>
      <c r="AC18" s="218"/>
      <c r="AD18" s="218"/>
      <c r="AE18" s="218"/>
      <c r="AF18" s="218"/>
      <c r="AG18" s="218"/>
      <c r="AH18" s="220"/>
    </row>
    <row r="19" s="1" customFormat="1" ht="17.1" customHeight="1" spans="2:34">
      <c r="B19" s="215" t="s">
        <v>683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158" t="s">
        <v>684</v>
      </c>
      <c r="O19" s="155"/>
      <c r="P19" s="155"/>
      <c r="Q19" s="155"/>
      <c r="R19" s="155"/>
      <c r="S19" s="155"/>
      <c r="T19" s="159"/>
      <c r="U19" s="158"/>
      <c r="V19" s="155"/>
      <c r="W19" s="155"/>
      <c r="X19" s="155"/>
      <c r="Y19" s="155"/>
      <c r="Z19" s="155"/>
      <c r="AA19" s="159"/>
      <c r="AB19" s="158"/>
      <c r="AC19" s="155"/>
      <c r="AD19" s="155"/>
      <c r="AE19" s="155"/>
      <c r="AF19" s="155"/>
      <c r="AG19" s="155"/>
      <c r="AH19" s="156"/>
    </row>
    <row r="20" s="1" customFormat="1" ht="17.1" customHeight="1" spans="2:34">
      <c r="B20" s="193" t="s">
        <v>436</v>
      </c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8"/>
      <c r="N20" s="158" t="s">
        <v>685</v>
      </c>
      <c r="O20" s="155"/>
      <c r="P20" s="155"/>
      <c r="Q20" s="155"/>
      <c r="R20" s="155"/>
      <c r="S20" s="155"/>
      <c r="T20" s="159"/>
      <c r="U20" s="158"/>
      <c r="V20" s="155"/>
      <c r="W20" s="155"/>
      <c r="X20" s="155"/>
      <c r="Y20" s="155"/>
      <c r="Z20" s="155"/>
      <c r="AA20" s="159"/>
      <c r="AB20" s="158"/>
      <c r="AC20" s="155"/>
      <c r="AD20" s="155"/>
      <c r="AE20" s="155"/>
      <c r="AF20" s="155"/>
      <c r="AG20" s="155"/>
      <c r="AH20" s="156"/>
    </row>
    <row r="21" s="1" customFormat="1" ht="17.1" customHeight="1" spans="2:34">
      <c r="B21" s="215" t="s">
        <v>441</v>
      </c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158" t="s">
        <v>321</v>
      </c>
      <c r="O21" s="155"/>
      <c r="P21" s="155"/>
      <c r="Q21" s="155"/>
      <c r="R21" s="155"/>
      <c r="S21" s="155"/>
      <c r="T21" s="159"/>
      <c r="U21" s="158"/>
      <c r="V21" s="155"/>
      <c r="W21" s="155"/>
      <c r="X21" s="155"/>
      <c r="Y21" s="155"/>
      <c r="Z21" s="155"/>
      <c r="AA21" s="159"/>
      <c r="AB21" s="158"/>
      <c r="AC21" s="155"/>
      <c r="AD21" s="155"/>
      <c r="AE21" s="155"/>
      <c r="AF21" s="155"/>
      <c r="AG21" s="155"/>
      <c r="AH21" s="156"/>
    </row>
    <row r="22" s="1" customFormat="1" ht="17.1" customHeight="1" spans="2:34">
      <c r="B22" s="215" t="s">
        <v>444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158" t="s">
        <v>110</v>
      </c>
      <c r="O22" s="155"/>
      <c r="P22" s="155"/>
      <c r="Q22" s="155"/>
      <c r="R22" s="155"/>
      <c r="S22" s="155"/>
      <c r="T22" s="159"/>
      <c r="U22" s="158"/>
      <c r="V22" s="155"/>
      <c r="W22" s="155"/>
      <c r="X22" s="155"/>
      <c r="Y22" s="155"/>
      <c r="Z22" s="155"/>
      <c r="AA22" s="159"/>
      <c r="AB22" s="158"/>
      <c r="AC22" s="155"/>
      <c r="AD22" s="155"/>
      <c r="AE22" s="155"/>
      <c r="AF22" s="155"/>
      <c r="AG22" s="155"/>
      <c r="AH22" s="156"/>
    </row>
    <row r="23" s="1" customFormat="1" ht="17.1" customHeight="1" spans="2:34">
      <c r="B23" s="215" t="s">
        <v>686</v>
      </c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158" t="s">
        <v>182</v>
      </c>
      <c r="O23" s="155"/>
      <c r="P23" s="155"/>
      <c r="Q23" s="155"/>
      <c r="R23" s="155"/>
      <c r="S23" s="155"/>
      <c r="T23" s="159"/>
      <c r="U23" s="158"/>
      <c r="V23" s="155"/>
      <c r="W23" s="155"/>
      <c r="X23" s="155"/>
      <c r="Y23" s="155"/>
      <c r="Z23" s="155"/>
      <c r="AA23" s="159"/>
      <c r="AB23" s="158"/>
      <c r="AC23" s="155"/>
      <c r="AD23" s="155"/>
      <c r="AE23" s="155"/>
      <c r="AF23" s="155"/>
      <c r="AG23" s="155"/>
      <c r="AH23" s="156"/>
    </row>
    <row r="24" s="1" customFormat="1" ht="17.1" customHeight="1" spans="2:34">
      <c r="B24" s="215" t="s">
        <v>687</v>
      </c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158" t="s">
        <v>182</v>
      </c>
      <c r="O24" s="155"/>
      <c r="P24" s="155"/>
      <c r="Q24" s="155"/>
      <c r="R24" s="155"/>
      <c r="S24" s="155"/>
      <c r="T24" s="159"/>
      <c r="U24" s="158"/>
      <c r="V24" s="155"/>
      <c r="W24" s="155"/>
      <c r="X24" s="155"/>
      <c r="Y24" s="155"/>
      <c r="Z24" s="155"/>
      <c r="AA24" s="159"/>
      <c r="AB24" s="158"/>
      <c r="AC24" s="155"/>
      <c r="AD24" s="155"/>
      <c r="AE24" s="155"/>
      <c r="AF24" s="155"/>
      <c r="AG24" s="155"/>
      <c r="AH24" s="156"/>
    </row>
    <row r="25" s="1" customFormat="1" ht="17.1" customHeight="1" spans="2:34">
      <c r="B25" s="215" t="s">
        <v>442</v>
      </c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7" t="s">
        <v>443</v>
      </c>
      <c r="O25" s="218"/>
      <c r="P25" s="218"/>
      <c r="Q25" s="218"/>
      <c r="R25" s="218"/>
      <c r="S25" s="218"/>
      <c r="T25" s="219"/>
      <c r="U25" s="217"/>
      <c r="V25" s="218"/>
      <c r="W25" s="218"/>
      <c r="X25" s="218"/>
      <c r="Y25" s="218"/>
      <c r="Z25" s="218"/>
      <c r="AA25" s="219"/>
      <c r="AB25" s="217"/>
      <c r="AC25" s="218"/>
      <c r="AD25" s="218"/>
      <c r="AE25" s="218"/>
      <c r="AF25" s="218"/>
      <c r="AG25" s="218"/>
      <c r="AH25" s="220"/>
    </row>
    <row r="26" s="1" customFormat="1" ht="17.1" customHeight="1" spans="2:34">
      <c r="B26" s="215" t="s">
        <v>446</v>
      </c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158" t="s">
        <v>88</v>
      </c>
      <c r="O26" s="155"/>
      <c r="P26" s="155"/>
      <c r="Q26" s="155"/>
      <c r="R26" s="155"/>
      <c r="S26" s="155"/>
      <c r="T26" s="159"/>
      <c r="U26" s="158"/>
      <c r="V26" s="155"/>
      <c r="W26" s="155"/>
      <c r="X26" s="155"/>
      <c r="Y26" s="155"/>
      <c r="Z26" s="155"/>
      <c r="AA26" s="159"/>
      <c r="AB26" s="158"/>
      <c r="AC26" s="155"/>
      <c r="AD26" s="155"/>
      <c r="AE26" s="155"/>
      <c r="AF26" s="155"/>
      <c r="AG26" s="155"/>
      <c r="AH26" s="156"/>
    </row>
    <row r="27" s="1" customFormat="1" ht="17.1" customHeight="1" spans="2:34">
      <c r="B27" s="215" t="s">
        <v>688</v>
      </c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158" t="s">
        <v>689</v>
      </c>
      <c r="O27" s="155"/>
      <c r="P27" s="155"/>
      <c r="Q27" s="155"/>
      <c r="R27" s="155"/>
      <c r="S27" s="155"/>
      <c r="T27" s="159"/>
      <c r="U27" s="158"/>
      <c r="V27" s="155"/>
      <c r="W27" s="155"/>
      <c r="X27" s="155"/>
      <c r="Y27" s="155"/>
      <c r="Z27" s="155"/>
      <c r="AA27" s="159"/>
      <c r="AB27" s="158"/>
      <c r="AC27" s="155"/>
      <c r="AD27" s="155"/>
      <c r="AE27" s="155"/>
      <c r="AF27" s="155"/>
      <c r="AG27" s="155"/>
      <c r="AH27" s="156"/>
    </row>
    <row r="28" s="1" customFormat="1" ht="17.1" customHeight="1" spans="2:34">
      <c r="B28" s="215" t="s">
        <v>690</v>
      </c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158" t="s">
        <v>100</v>
      </c>
      <c r="O28" s="155"/>
      <c r="P28" s="155"/>
      <c r="Q28" s="155"/>
      <c r="R28" s="155"/>
      <c r="S28" s="155"/>
      <c r="T28" s="159"/>
      <c r="U28" s="158"/>
      <c r="V28" s="155"/>
      <c r="W28" s="155"/>
      <c r="X28" s="155"/>
      <c r="Y28" s="155"/>
      <c r="Z28" s="155"/>
      <c r="AA28" s="159"/>
      <c r="AB28" s="158"/>
      <c r="AC28" s="155"/>
      <c r="AD28" s="155"/>
      <c r="AE28" s="155"/>
      <c r="AF28" s="155"/>
      <c r="AG28" s="155"/>
      <c r="AH28" s="156"/>
    </row>
    <row r="29" s="1" customFormat="1" ht="17.1" customHeight="1" spans="2:34">
      <c r="B29" s="215" t="s">
        <v>447</v>
      </c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158" t="s">
        <v>133</v>
      </c>
      <c r="O29" s="155"/>
      <c r="P29" s="155"/>
      <c r="Q29" s="155"/>
      <c r="R29" s="155"/>
      <c r="S29" s="155"/>
      <c r="T29" s="159"/>
      <c r="U29" s="158"/>
      <c r="V29" s="155"/>
      <c r="W29" s="155"/>
      <c r="X29" s="155"/>
      <c r="Y29" s="155"/>
      <c r="Z29" s="155"/>
      <c r="AA29" s="159"/>
      <c r="AB29" s="155"/>
      <c r="AC29" s="155"/>
      <c r="AD29" s="155"/>
      <c r="AE29" s="155"/>
      <c r="AF29" s="155"/>
      <c r="AG29" s="155"/>
      <c r="AH29" s="156"/>
    </row>
    <row r="30" s="1" customFormat="1" ht="17.1" customHeight="1" spans="2:34">
      <c r="B30" s="215" t="s">
        <v>538</v>
      </c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157" t="s">
        <v>136</v>
      </c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8"/>
      <c r="AC30" s="155"/>
      <c r="AD30" s="155"/>
      <c r="AE30" s="155"/>
      <c r="AF30" s="155"/>
      <c r="AG30" s="155"/>
      <c r="AH30" s="156"/>
    </row>
    <row r="31" s="1" customFormat="1" ht="17.1" customHeight="1" spans="2:34">
      <c r="B31" s="222" t="s">
        <v>461</v>
      </c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4"/>
      <c r="N31" s="158" t="s">
        <v>691</v>
      </c>
      <c r="O31" s="155"/>
      <c r="P31" s="155"/>
      <c r="Q31" s="155"/>
      <c r="R31" s="155"/>
      <c r="S31" s="155"/>
      <c r="T31" s="159"/>
      <c r="U31" s="158"/>
      <c r="V31" s="155"/>
      <c r="W31" s="155"/>
      <c r="X31" s="155"/>
      <c r="Y31" s="155"/>
      <c r="Z31" s="155"/>
      <c r="AA31" s="159"/>
      <c r="AB31" s="158"/>
      <c r="AC31" s="155"/>
      <c r="AD31" s="155"/>
      <c r="AE31" s="155"/>
      <c r="AF31" s="155"/>
      <c r="AG31" s="155"/>
      <c r="AH31" s="156"/>
    </row>
    <row r="32" s="1" customFormat="1" ht="17.1" customHeight="1" spans="2:34">
      <c r="B32" s="222" t="s">
        <v>462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4"/>
      <c r="N32" s="158" t="s">
        <v>176</v>
      </c>
      <c r="O32" s="155"/>
      <c r="P32" s="155" t="s">
        <v>135</v>
      </c>
      <c r="Q32" s="155"/>
      <c r="R32" s="155"/>
      <c r="S32" s="155"/>
      <c r="T32" s="159"/>
      <c r="U32" s="158"/>
      <c r="V32" s="155"/>
      <c r="W32" s="155"/>
      <c r="X32" s="155"/>
      <c r="Y32" s="155"/>
      <c r="Z32" s="155"/>
      <c r="AA32" s="159"/>
      <c r="AB32" s="225"/>
      <c r="AC32" s="226"/>
      <c r="AD32" s="226"/>
      <c r="AE32" s="226"/>
      <c r="AF32" s="226"/>
      <c r="AG32" s="226"/>
      <c r="AH32" s="227"/>
    </row>
    <row r="33" s="1" customFormat="1" ht="17.1" customHeight="1" spans="2:34">
      <c r="B33" s="193" t="s">
        <v>542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8"/>
      <c r="N33" s="158"/>
      <c r="O33" s="155"/>
      <c r="P33" s="155"/>
      <c r="Q33" s="155"/>
      <c r="R33" s="155"/>
      <c r="S33" s="155"/>
      <c r="T33" s="159"/>
      <c r="U33" s="158"/>
      <c r="V33" s="155"/>
      <c r="W33" s="155"/>
      <c r="X33" s="155"/>
      <c r="Y33" s="155"/>
      <c r="Z33" s="155"/>
      <c r="AA33" s="159"/>
      <c r="AB33" s="158"/>
      <c r="AC33" s="155"/>
      <c r="AD33" s="155"/>
      <c r="AE33" s="155"/>
      <c r="AF33" s="155"/>
      <c r="AG33" s="155"/>
      <c r="AH33" s="156"/>
    </row>
    <row r="34" s="1" customFormat="1" ht="17.1" customHeight="1" spans="2:34">
      <c r="B34" s="193" t="s">
        <v>470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8"/>
      <c r="N34" s="158" t="s">
        <v>471</v>
      </c>
      <c r="O34" s="155"/>
      <c r="P34" s="155" t="s">
        <v>647</v>
      </c>
      <c r="Q34" s="155"/>
      <c r="R34" s="155"/>
      <c r="S34" s="155"/>
      <c r="T34" s="155"/>
      <c r="U34" s="158"/>
      <c r="V34" s="155"/>
      <c r="W34" s="155"/>
      <c r="X34" s="155"/>
      <c r="Y34" s="155"/>
      <c r="Z34" s="155"/>
      <c r="AA34" s="155"/>
      <c r="AB34" s="158"/>
      <c r="AC34" s="155"/>
      <c r="AD34" s="155"/>
      <c r="AE34" s="155"/>
      <c r="AF34" s="155"/>
      <c r="AG34" s="155"/>
      <c r="AH34" s="156"/>
    </row>
    <row r="35" s="1" customFormat="1" ht="17.1" customHeight="1" spans="2:34">
      <c r="B35" s="228" t="s">
        <v>692</v>
      </c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30"/>
      <c r="N35" s="231"/>
      <c r="O35" s="232"/>
      <c r="P35" s="232"/>
      <c r="Q35" s="232"/>
      <c r="R35" s="232"/>
      <c r="S35" s="232"/>
      <c r="T35" s="233"/>
      <c r="U35" s="231"/>
      <c r="V35" s="232"/>
      <c r="W35" s="232"/>
      <c r="X35" s="232"/>
      <c r="Y35" s="232"/>
      <c r="Z35" s="232"/>
      <c r="AA35" s="233"/>
      <c r="AB35" s="231"/>
      <c r="AC35" s="232"/>
      <c r="AD35" s="232"/>
      <c r="AE35" s="232"/>
      <c r="AF35" s="232"/>
      <c r="AG35" s="232"/>
      <c r="AH35" s="234"/>
    </row>
    <row r="36" s="1" customFormat="1" ht="17.1" customHeight="1" spans="2:34">
      <c r="B36" s="91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235"/>
      <c r="N36" s="225"/>
      <c r="O36" s="226"/>
      <c r="P36" s="226"/>
      <c r="Q36" s="226"/>
      <c r="R36" s="226"/>
      <c r="S36" s="226"/>
      <c r="T36" s="236"/>
      <c r="U36" s="225"/>
      <c r="V36" s="226"/>
      <c r="W36" s="226"/>
      <c r="X36" s="226"/>
      <c r="Y36" s="226"/>
      <c r="Z36" s="226"/>
      <c r="AA36" s="236"/>
      <c r="AB36" s="216"/>
      <c r="AC36" s="216"/>
      <c r="AD36" s="216"/>
      <c r="AE36" s="216"/>
      <c r="AF36" s="216"/>
      <c r="AG36" s="216"/>
      <c r="AH36" s="237"/>
    </row>
    <row r="37" s="1" customFormat="1" ht="17.1" customHeight="1" spans="2:34">
      <c r="B37" s="238"/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239"/>
      <c r="AA37" s="239"/>
      <c r="AB37" s="239"/>
      <c r="AC37" s="239"/>
      <c r="AD37" s="239"/>
      <c r="AE37" s="239"/>
      <c r="AF37" s="239"/>
      <c r="AG37" s="239"/>
      <c r="AH37" s="240"/>
    </row>
    <row r="38" s="1" customFormat="1" ht="17.1" customHeight="1" spans="2:34">
      <c r="B38" s="241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3"/>
    </row>
    <row r="39" s="1" customFormat="1" ht="17.1" customHeight="1" spans="2:34">
      <c r="B39" s="241"/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3"/>
    </row>
    <row r="40" s="1" customFormat="1" ht="17.1" customHeight="1" spans="2:34">
      <c r="B40" s="244"/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6"/>
    </row>
    <row r="41" s="1" customFormat="1" ht="17.1" customHeight="1" spans="2:34"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5"/>
      <c r="M41" s="95"/>
      <c r="N41" s="95"/>
      <c r="O41" s="95"/>
      <c r="P41" s="96"/>
      <c r="Q41" s="95"/>
      <c r="R41" s="94"/>
      <c r="S41" s="95"/>
      <c r="T41" s="95"/>
      <c r="U41" s="95"/>
      <c r="V41" s="95"/>
      <c r="W41" s="95"/>
      <c r="X41" s="96"/>
      <c r="Y41" s="95"/>
      <c r="Z41" s="95"/>
      <c r="AA41" s="96"/>
      <c r="AB41" s="95"/>
      <c r="AC41" s="95"/>
      <c r="AD41" s="95"/>
      <c r="AE41" s="95"/>
      <c r="AF41" s="96"/>
      <c r="AG41" s="95"/>
      <c r="AH41" s="97"/>
    </row>
    <row r="42" s="1" customFormat="1" ht="17.1" customHeight="1" spans="2:34">
      <c r="B42" s="93"/>
      <c r="C42" s="94"/>
      <c r="D42" s="95"/>
      <c r="E42" s="95"/>
      <c r="F42" s="95"/>
      <c r="G42" s="95"/>
      <c r="H42" s="95"/>
      <c r="I42" s="95"/>
      <c r="J42" s="95"/>
      <c r="K42" s="96"/>
      <c r="L42" s="95"/>
      <c r="M42" s="95"/>
      <c r="N42" s="95"/>
      <c r="O42" s="95"/>
      <c r="P42" s="96"/>
      <c r="Q42" s="95"/>
      <c r="R42" s="94"/>
      <c r="S42" s="95"/>
      <c r="T42" s="95"/>
      <c r="U42" s="95"/>
      <c r="V42" s="95"/>
      <c r="W42" s="95"/>
      <c r="X42" s="96"/>
      <c r="Y42" s="95"/>
      <c r="Z42" s="95"/>
      <c r="AA42" s="96"/>
      <c r="AB42" s="95"/>
      <c r="AC42" s="95"/>
      <c r="AD42" s="95"/>
      <c r="AE42" s="95"/>
      <c r="AF42" s="96"/>
      <c r="AG42" s="95"/>
      <c r="AH42" s="97"/>
    </row>
    <row r="43" s="1" customFormat="1" ht="17.1" customHeight="1" spans="2:34">
      <c r="B43" s="93"/>
      <c r="C43" s="94"/>
      <c r="D43" s="95"/>
      <c r="E43" s="95"/>
      <c r="F43" s="95"/>
      <c r="G43" s="95"/>
      <c r="H43" s="95"/>
      <c r="I43" s="95"/>
      <c r="J43" s="95"/>
      <c r="K43" s="96"/>
      <c r="L43" s="95"/>
      <c r="M43" s="95"/>
      <c r="N43" s="95"/>
      <c r="O43" s="95"/>
      <c r="P43" s="96"/>
      <c r="Q43" s="95"/>
      <c r="R43" s="94"/>
      <c r="S43" s="95"/>
      <c r="T43" s="95"/>
      <c r="U43" s="95"/>
      <c r="V43" s="95"/>
      <c r="W43" s="95"/>
      <c r="X43" s="96"/>
      <c r="Y43" s="95"/>
      <c r="Z43" s="95"/>
      <c r="AA43" s="96"/>
      <c r="AB43" s="95"/>
      <c r="AC43" s="95"/>
      <c r="AD43" s="95"/>
      <c r="AE43" s="95"/>
      <c r="AF43" s="96"/>
      <c r="AG43" s="95"/>
      <c r="AH43" s="97"/>
    </row>
    <row r="44" s="1" customFormat="1" ht="20.1" customHeight="1" spans="2:34">
      <c r="B44" s="180" t="s">
        <v>17</v>
      </c>
      <c r="C44" s="181"/>
      <c r="D44" s="182" t="s">
        <v>475</v>
      </c>
      <c r="E44" s="183"/>
      <c r="F44" s="183"/>
      <c r="G44" s="184"/>
      <c r="H44" s="184"/>
      <c r="I44" s="184"/>
      <c r="J44" s="185"/>
      <c r="K44" s="182" t="s">
        <v>476</v>
      </c>
      <c r="L44" s="183"/>
      <c r="M44" s="183"/>
      <c r="N44" s="184"/>
      <c r="O44" s="185"/>
      <c r="P44" s="182" t="s">
        <v>477</v>
      </c>
      <c r="Q44" s="186"/>
      <c r="R44" s="187"/>
      <c r="S44" s="182" t="s">
        <v>478</v>
      </c>
      <c r="T44" s="183"/>
      <c r="U44" s="183"/>
      <c r="V44" s="184"/>
      <c r="W44" s="185"/>
      <c r="X44" s="182" t="s">
        <v>477</v>
      </c>
      <c r="Y44" s="186"/>
      <c r="Z44" s="187"/>
      <c r="AA44" s="183" t="s">
        <v>479</v>
      </c>
      <c r="AB44" s="183"/>
      <c r="AC44" s="183"/>
      <c r="AD44" s="184"/>
      <c r="AE44" s="185"/>
      <c r="AF44" s="182" t="s">
        <v>477</v>
      </c>
      <c r="AG44" s="186"/>
      <c r="AH44" s="188"/>
    </row>
  </sheetData>
  <mergeCells count="114">
    <mergeCell ref="K1:V1"/>
    <mergeCell ref="W1:AH1"/>
    <mergeCell ref="W2:Y2"/>
    <mergeCell ref="Z2:AB2"/>
    <mergeCell ref="AC2:AE2"/>
    <mergeCell ref="AF2:AH2"/>
    <mergeCell ref="W3:Y3"/>
    <mergeCell ref="Z3:AH3"/>
    <mergeCell ref="K4:M4"/>
    <mergeCell ref="N4:V4"/>
    <mergeCell ref="W4:Y4"/>
    <mergeCell ref="Z4:AB4"/>
    <mergeCell ref="AC4:AH4"/>
    <mergeCell ref="N5:T5"/>
    <mergeCell ref="U5:AA5"/>
    <mergeCell ref="AB5:AH5"/>
    <mergeCell ref="N8:T8"/>
    <mergeCell ref="U8:AA8"/>
    <mergeCell ref="AB8:AH8"/>
    <mergeCell ref="N9:T9"/>
    <mergeCell ref="U9:AA9"/>
    <mergeCell ref="AB9:AH9"/>
    <mergeCell ref="B10:AH10"/>
    <mergeCell ref="B11:M11"/>
    <mergeCell ref="N11:T11"/>
    <mergeCell ref="U11:AA11"/>
    <mergeCell ref="AB11:AH11"/>
    <mergeCell ref="N12:T12"/>
    <mergeCell ref="U12:AA12"/>
    <mergeCell ref="AB12:AH12"/>
    <mergeCell ref="N13:T13"/>
    <mergeCell ref="U13:AA13"/>
    <mergeCell ref="AB13:AH13"/>
    <mergeCell ref="N14:T14"/>
    <mergeCell ref="U14:AA14"/>
    <mergeCell ref="AB14:AH14"/>
    <mergeCell ref="N15:T15"/>
    <mergeCell ref="U15:AA15"/>
    <mergeCell ref="AB15:AH15"/>
    <mergeCell ref="N16:T16"/>
    <mergeCell ref="U16:AA16"/>
    <mergeCell ref="AB16:AH16"/>
    <mergeCell ref="B17:AH17"/>
    <mergeCell ref="N18:T18"/>
    <mergeCell ref="U18:AA18"/>
    <mergeCell ref="AB18:AH18"/>
    <mergeCell ref="N19:T19"/>
    <mergeCell ref="U19:AA19"/>
    <mergeCell ref="AB19:AH19"/>
    <mergeCell ref="N20:T20"/>
    <mergeCell ref="U20:AA20"/>
    <mergeCell ref="AB20:AH20"/>
    <mergeCell ref="N21:T21"/>
    <mergeCell ref="U21:AA21"/>
    <mergeCell ref="AB21:AH21"/>
    <mergeCell ref="N22:T22"/>
    <mergeCell ref="U22:AA22"/>
    <mergeCell ref="AB22:AH22"/>
    <mergeCell ref="N23:T23"/>
    <mergeCell ref="U23:AA23"/>
    <mergeCell ref="AB23:AH23"/>
    <mergeCell ref="N24:T24"/>
    <mergeCell ref="U24:AA24"/>
    <mergeCell ref="AB24:AH24"/>
    <mergeCell ref="N25:T25"/>
    <mergeCell ref="U25:AA25"/>
    <mergeCell ref="AB25:AH25"/>
    <mergeCell ref="N26:T26"/>
    <mergeCell ref="U26:AA26"/>
    <mergeCell ref="AB26:AH26"/>
    <mergeCell ref="N27:T27"/>
    <mergeCell ref="U27:AA27"/>
    <mergeCell ref="AB27:AH27"/>
    <mergeCell ref="N28:T28"/>
    <mergeCell ref="U28:AA28"/>
    <mergeCell ref="AB28:AH28"/>
    <mergeCell ref="N29:T29"/>
    <mergeCell ref="U29:AA29"/>
    <mergeCell ref="AB29:AH29"/>
    <mergeCell ref="N30:T30"/>
    <mergeCell ref="U30:AA30"/>
    <mergeCell ref="AB30:AH30"/>
    <mergeCell ref="N31:T31"/>
    <mergeCell ref="U31:AA31"/>
    <mergeCell ref="AB31:AH31"/>
    <mergeCell ref="N32:T32"/>
    <mergeCell ref="U32:AA32"/>
    <mergeCell ref="AB32:AH32"/>
    <mergeCell ref="N33:T33"/>
    <mergeCell ref="U33:AA33"/>
    <mergeCell ref="AB33:AH33"/>
    <mergeCell ref="N34:T34"/>
    <mergeCell ref="U34:AA34"/>
    <mergeCell ref="AB34:AH34"/>
    <mergeCell ref="N35:T35"/>
    <mergeCell ref="U35:AA35"/>
    <mergeCell ref="AB35:AH35"/>
    <mergeCell ref="N36:T36"/>
    <mergeCell ref="U36:AA36"/>
    <mergeCell ref="B44:C44"/>
    <mergeCell ref="D44:J44"/>
    <mergeCell ref="K44:O44"/>
    <mergeCell ref="P44:R44"/>
    <mergeCell ref="S44:W44"/>
    <mergeCell ref="X44:Z44"/>
    <mergeCell ref="AA44:AE44"/>
    <mergeCell ref="AF44:AH44"/>
    <mergeCell ref="B1:J4"/>
    <mergeCell ref="B6:M7"/>
    <mergeCell ref="N6:T7"/>
    <mergeCell ref="U6:AA7"/>
    <mergeCell ref="AB6:AH7"/>
    <mergeCell ref="B35:M36"/>
    <mergeCell ref="B37:AH40"/>
  </mergeCells>
  <dataValidations count="9">
    <dataValidation type="list" allowBlank="1" showInputMessage="1" showErrorMessage="1" sqref="N21:AH21">
      <formula1>"±5mm,±3mm,±25mm,±10mm"</formula1>
    </dataValidation>
    <dataValidation type="list" allowBlank="1" showInputMessage="1" showErrorMessage="1" sqref="N22:AH22">
      <formula1>信号类型</formula1>
    </dataValidation>
    <dataValidation type="list" allowBlank="1" showInputMessage="1" showErrorMessage="1" sqref="N25:AH25">
      <formula1>"24VDC,220VAC"</formula1>
    </dataValidation>
    <dataValidation type="list" allowBlank="1" showInputMessage="1" showErrorMessage="1" sqref="N26:AH26">
      <formula1>接口尺寸</formula1>
    </dataValidation>
    <dataValidation type="list" allowBlank="1" showInputMessage="1" showErrorMessage="1" sqref="N27:AH27">
      <formula1>天线型式</formula1>
    </dataValidation>
    <dataValidation type="list" allowBlank="1" showInputMessage="1" showErrorMessage="1" sqref="N28:AH28">
      <formula1>材料</formula1>
    </dataValidation>
    <dataValidation type="list" allowBlank="1" showInputMessage="1" showErrorMessage="1" sqref="N29:AH29">
      <formula1>防爆等级</formula1>
    </dataValidation>
    <dataValidation type="list" allowBlank="1" showInputMessage="1" showErrorMessage="1" sqref="N31:AH31">
      <formula1>法兰连接</formula1>
    </dataValidation>
    <dataValidation type="list" allowBlank="1" showInputMessage="1" showErrorMessage="1" sqref="N32:AH32">
      <formula1>法兰尺寸</formula1>
    </dataValidation>
  </dataValidations>
  <hyperlinks>
    <hyperlink ref="AI1" location="索引!A1" display="返回索引"/>
  </hyperlink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>
    <oddHeader>&amp;R       
&amp;7  &amp;P         &amp;N    .
               &amp;P     &amp;N.
</oddHead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B1:AM44"/>
  <sheetViews>
    <sheetView showGridLines="0" tabSelected="1" view="pageBreakPreview" zoomScale="75" zoomScaleNormal="160" workbookViewId="0">
      <selection activeCell="BM24" sqref="BM24"/>
    </sheetView>
  </sheetViews>
  <sheetFormatPr defaultColWidth="3.33333333333333" defaultRowHeight="14.1" customHeight="1"/>
  <cols>
    <col min="1" max="34" width="3.33333333333333" style="2" customWidth="1"/>
    <col min="35" max="16384" width="3.33333333333333" style="2"/>
  </cols>
  <sheetData>
    <row r="1" ht="24.95" customHeight="1" spans="2:39">
      <c r="B1" s="3" t="s">
        <v>480</v>
      </c>
      <c r="C1" s="4"/>
      <c r="D1" s="4"/>
      <c r="E1" s="4"/>
      <c r="F1" s="4"/>
      <c r="G1" s="4"/>
      <c r="H1" s="4"/>
      <c r="I1" s="4"/>
      <c r="J1" s="106"/>
      <c r="K1" s="6" t="s">
        <v>418</v>
      </c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8"/>
      <c r="W1" s="8" t="str">
        <f>项目名称</f>
        <v>镇江海纳川物流产业发展有限责任公司
罐区及船舶发放VOC治理项目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10"/>
      <c r="AI1" s="11" t="s">
        <v>419</v>
      </c>
    </row>
    <row r="2" ht="20.1" customHeight="1" spans="2:39">
      <c r="B2" s="12"/>
      <c r="C2" s="13"/>
      <c r="D2" s="13"/>
      <c r="E2" s="13"/>
      <c r="F2" s="13"/>
      <c r="G2" s="13"/>
      <c r="H2" s="13"/>
      <c r="I2" s="13"/>
      <c r="J2" s="109"/>
      <c r="K2" s="15" t="s">
        <v>56</v>
      </c>
      <c r="L2" s="15"/>
      <c r="M2" s="15"/>
      <c r="N2" s="15"/>
      <c r="O2" s="15"/>
      <c r="P2" s="110"/>
      <c r="Q2" s="15"/>
      <c r="R2" s="15"/>
      <c r="S2" s="15"/>
      <c r="T2" s="15"/>
      <c r="U2" s="15"/>
      <c r="V2" s="16"/>
      <c r="W2" s="17" t="s">
        <v>3</v>
      </c>
      <c r="X2" s="18"/>
      <c r="Y2" s="18"/>
      <c r="Z2" s="19" t="str">
        <f>工程号</f>
        <v>202321</v>
      </c>
      <c r="AA2" s="20"/>
      <c r="AB2" s="21"/>
      <c r="AC2" s="22" t="s">
        <v>5</v>
      </c>
      <c r="AD2" s="23"/>
      <c r="AE2" s="24"/>
      <c r="AF2" s="19" t="str">
        <f>IF(主项号&lt;&gt;0,主项号,"")</f>
        <v>02</v>
      </c>
      <c r="AG2" s="20"/>
      <c r="AH2" s="25"/>
    </row>
    <row r="3" ht="20.1" customHeight="1" spans="2:39">
      <c r="B3" s="12"/>
      <c r="C3" s="13"/>
      <c r="D3" s="13"/>
      <c r="E3" s="13"/>
      <c r="F3" s="13"/>
      <c r="G3" s="13"/>
      <c r="H3" s="13"/>
      <c r="I3" s="13"/>
      <c r="J3" s="109"/>
      <c r="K3" s="111" t="s">
        <v>693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8"/>
      <c r="W3" s="29" t="s">
        <v>8</v>
      </c>
      <c r="X3" s="23"/>
      <c r="Y3" s="23"/>
      <c r="Z3" s="30" t="str">
        <f>工程号&amp;"-"&amp;主项号&amp;"K03-50/0"</f>
        <v>202321-02K03-50/0</v>
      </c>
      <c r="AA3" s="30"/>
      <c r="AB3" s="30"/>
      <c r="AC3" s="30"/>
      <c r="AD3" s="30"/>
      <c r="AE3" s="30"/>
      <c r="AF3" s="30"/>
      <c r="AG3" s="30"/>
      <c r="AH3" s="31"/>
    </row>
    <row r="4" ht="20.1" customHeight="1" spans="2:39">
      <c r="B4" s="112"/>
      <c r="C4" s="113"/>
      <c r="D4" s="113"/>
      <c r="E4" s="113"/>
      <c r="F4" s="113"/>
      <c r="G4" s="113"/>
      <c r="H4" s="113"/>
      <c r="I4" s="113"/>
      <c r="J4" s="114"/>
      <c r="K4" s="43" t="s">
        <v>9</v>
      </c>
      <c r="L4" s="35"/>
      <c r="M4" s="36"/>
      <c r="N4" s="37"/>
      <c r="O4" s="38"/>
      <c r="P4" s="38"/>
      <c r="Q4" s="38"/>
      <c r="R4" s="38"/>
      <c r="S4" s="38"/>
      <c r="T4" s="38"/>
      <c r="U4" s="38"/>
      <c r="V4" s="39"/>
      <c r="W4" s="34" t="s">
        <v>10</v>
      </c>
      <c r="X4" s="35"/>
      <c r="Y4" s="36"/>
      <c r="Z4" s="40" t="str">
        <f>设计阶段</f>
        <v>施工图</v>
      </c>
      <c r="AA4" s="41"/>
      <c r="AB4" s="42"/>
      <c r="AC4" s="43" t="s">
        <v>12</v>
      </c>
      <c r="AD4" s="43"/>
      <c r="AE4" s="43"/>
      <c r="AF4" s="44"/>
      <c r="AG4" s="44"/>
      <c r="AH4" s="45"/>
    </row>
    <row r="5" s="1" customFormat="1" ht="17.1" customHeight="1" spans="2:39">
      <c r="B5" s="72" t="s">
        <v>421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6"/>
      <c r="N5" s="117" t="s">
        <v>694</v>
      </c>
      <c r="O5" s="118"/>
      <c r="P5" s="118"/>
      <c r="Q5" s="118"/>
      <c r="R5" s="118"/>
      <c r="S5" s="118"/>
      <c r="T5" s="119"/>
      <c r="U5" s="117" t="s">
        <v>695</v>
      </c>
      <c r="V5" s="118"/>
      <c r="W5" s="118"/>
      <c r="X5" s="118"/>
      <c r="Y5" s="118"/>
      <c r="Z5" s="118"/>
      <c r="AA5" s="119"/>
      <c r="AB5" s="117" t="s">
        <v>507</v>
      </c>
      <c r="AC5" s="118"/>
      <c r="AD5" s="118"/>
      <c r="AE5" s="118"/>
      <c r="AF5" s="118"/>
      <c r="AG5" s="118"/>
      <c r="AH5" s="120"/>
      <c r="AJ5" s="2"/>
      <c r="AK5" s="2"/>
      <c r="AL5" s="2"/>
      <c r="AM5" s="2"/>
    </row>
    <row r="6" s="1" customFormat="1" ht="17.1" customHeight="1" spans="2:39">
      <c r="B6" s="121" t="s">
        <v>560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3"/>
      <c r="N6" s="124" t="s">
        <v>652</v>
      </c>
      <c r="O6" s="125"/>
      <c r="P6" s="125"/>
      <c r="Q6" s="125"/>
      <c r="R6" s="125"/>
      <c r="S6" s="125"/>
      <c r="T6" s="126"/>
      <c r="U6" s="124" t="s">
        <v>653</v>
      </c>
      <c r="V6" s="125"/>
      <c r="W6" s="125"/>
      <c r="X6" s="125"/>
      <c r="Y6" s="125"/>
      <c r="Z6" s="125"/>
      <c r="AA6" s="126"/>
      <c r="AB6" s="124" t="s">
        <v>507</v>
      </c>
      <c r="AC6" s="125"/>
      <c r="AD6" s="125"/>
      <c r="AE6" s="125"/>
      <c r="AF6" s="125"/>
      <c r="AG6" s="125"/>
      <c r="AH6" s="127"/>
      <c r="AJ6" s="2"/>
      <c r="AK6" s="2"/>
      <c r="AL6" s="2"/>
      <c r="AM6" s="2"/>
    </row>
    <row r="7" s="1" customFormat="1" ht="17.1" customHeight="1" spans="2:39"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30"/>
      <c r="N7" s="131"/>
      <c r="O7" s="132"/>
      <c r="P7" s="132"/>
      <c r="Q7" s="132"/>
      <c r="R7" s="132"/>
      <c r="S7" s="132"/>
      <c r="T7" s="133"/>
      <c r="U7" s="131"/>
      <c r="V7" s="132"/>
      <c r="W7" s="132"/>
      <c r="X7" s="132"/>
      <c r="Y7" s="132"/>
      <c r="Z7" s="132"/>
      <c r="AA7" s="133"/>
      <c r="AB7" s="131"/>
      <c r="AC7" s="132"/>
      <c r="AD7" s="132"/>
      <c r="AE7" s="132"/>
      <c r="AF7" s="132"/>
      <c r="AG7" s="132"/>
      <c r="AH7" s="134"/>
      <c r="AJ7" s="2"/>
      <c r="AK7" s="2"/>
      <c r="AL7" s="2"/>
      <c r="AM7" s="2"/>
    </row>
    <row r="8" s="1" customFormat="1" ht="17.1" customHeight="1" spans="2:39">
      <c r="B8" s="72" t="s">
        <v>425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4"/>
      <c r="N8" s="135" t="s">
        <v>106</v>
      </c>
      <c r="O8" s="135"/>
      <c r="P8" s="135"/>
      <c r="Q8" s="135"/>
      <c r="R8" s="135"/>
      <c r="S8" s="135"/>
      <c r="T8" s="136"/>
      <c r="U8" s="135" t="s">
        <v>106</v>
      </c>
      <c r="V8" s="135"/>
      <c r="W8" s="135"/>
      <c r="X8" s="135"/>
      <c r="Y8" s="135"/>
      <c r="Z8" s="135"/>
      <c r="AA8" s="136"/>
      <c r="AB8" s="137" t="s">
        <v>507</v>
      </c>
      <c r="AC8" s="69"/>
      <c r="AD8" s="69"/>
      <c r="AE8" s="69"/>
      <c r="AF8" s="69"/>
      <c r="AG8" s="69"/>
      <c r="AH8" s="138"/>
      <c r="AJ8" s="2"/>
      <c r="AK8" s="2"/>
      <c r="AL8" s="2"/>
      <c r="AM8" s="2"/>
    </row>
    <row r="9" s="1" customFormat="1" ht="17.1" customHeight="1" spans="2:39">
      <c r="B9" s="72" t="s">
        <v>675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  <c r="N9" s="135" t="s">
        <v>654</v>
      </c>
      <c r="O9" s="139"/>
      <c r="P9" s="139"/>
      <c r="Q9" s="139"/>
      <c r="R9" s="139"/>
      <c r="S9" s="139"/>
      <c r="T9" s="140"/>
      <c r="U9" s="135" t="s">
        <v>655</v>
      </c>
      <c r="V9" s="139"/>
      <c r="W9" s="139"/>
      <c r="X9" s="139"/>
      <c r="Y9" s="139"/>
      <c r="Z9" s="139"/>
      <c r="AA9" s="140"/>
      <c r="AB9" s="137" t="s">
        <v>507</v>
      </c>
      <c r="AC9" s="141"/>
      <c r="AD9" s="141"/>
      <c r="AE9" s="141"/>
      <c r="AF9" s="141"/>
      <c r="AG9" s="141"/>
      <c r="AH9" s="142"/>
      <c r="AJ9" s="2"/>
      <c r="AK9" s="2"/>
      <c r="AL9" s="2"/>
      <c r="AM9" s="2"/>
    </row>
    <row r="10" s="1" customFormat="1" ht="17.1" customHeight="1" spans="2:39">
      <c r="B10" s="143" t="s">
        <v>428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5"/>
      <c r="AJ10" s="2"/>
      <c r="AK10" s="2"/>
      <c r="AL10" s="2"/>
      <c r="AM10" s="2"/>
    </row>
    <row r="11" s="1" customFormat="1" ht="17.1" customHeight="1" spans="2:39">
      <c r="B11" s="72" t="s">
        <v>429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4"/>
      <c r="N11" s="66" t="s">
        <v>532</v>
      </c>
      <c r="O11" s="67"/>
      <c r="P11" s="67"/>
      <c r="Q11" s="67"/>
      <c r="R11" s="67"/>
      <c r="S11" s="67"/>
      <c r="T11" s="65"/>
      <c r="U11" s="66" t="s">
        <v>532</v>
      </c>
      <c r="V11" s="67"/>
      <c r="W11" s="67"/>
      <c r="X11" s="67"/>
      <c r="Y11" s="67"/>
      <c r="Z11" s="67"/>
      <c r="AA11" s="65"/>
      <c r="AB11" s="66"/>
      <c r="AC11" s="67"/>
      <c r="AD11" s="67"/>
      <c r="AE11" s="67"/>
      <c r="AF11" s="67"/>
      <c r="AG11" s="67"/>
      <c r="AH11" s="68"/>
      <c r="AJ11" s="2"/>
      <c r="AK11" s="2"/>
      <c r="AL11" s="2"/>
      <c r="AM11" s="2"/>
    </row>
    <row r="12" s="1" customFormat="1" ht="17.1" customHeight="1" spans="2:39">
      <c r="B12" s="72" t="s">
        <v>598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4"/>
      <c r="N12" s="66" t="s">
        <v>656</v>
      </c>
      <c r="O12" s="67"/>
      <c r="P12" s="67"/>
      <c r="Q12" s="67"/>
      <c r="R12" s="67"/>
      <c r="S12" s="67"/>
      <c r="T12" s="65"/>
      <c r="U12" s="66" t="s">
        <v>656</v>
      </c>
      <c r="V12" s="67"/>
      <c r="W12" s="67"/>
      <c r="X12" s="67"/>
      <c r="Y12" s="67"/>
      <c r="Z12" s="67"/>
      <c r="AA12" s="65"/>
      <c r="AB12" s="146"/>
      <c r="AC12" s="67"/>
      <c r="AD12" s="67"/>
      <c r="AE12" s="67"/>
      <c r="AF12" s="67"/>
      <c r="AG12" s="67"/>
      <c r="AH12" s="68"/>
      <c r="AJ12" s="2"/>
      <c r="AK12" s="2"/>
      <c r="AL12" s="2"/>
      <c r="AM12" s="2"/>
    </row>
    <row r="13" s="1" customFormat="1" ht="17.1" customHeight="1" spans="2:39">
      <c r="B13" s="72" t="s">
        <v>601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  <c r="N13" s="66" t="s">
        <v>657</v>
      </c>
      <c r="O13" s="67"/>
      <c r="P13" s="67"/>
      <c r="Q13" s="67"/>
      <c r="R13" s="67"/>
      <c r="S13" s="67"/>
      <c r="T13" s="65"/>
      <c r="U13" s="66" t="s">
        <v>657</v>
      </c>
      <c r="V13" s="67"/>
      <c r="W13" s="67"/>
      <c r="X13" s="67"/>
      <c r="Y13" s="67"/>
      <c r="Z13" s="67"/>
      <c r="AA13" s="65"/>
      <c r="AB13" s="146"/>
      <c r="AC13" s="67"/>
      <c r="AD13" s="67"/>
      <c r="AE13" s="67"/>
      <c r="AF13" s="67"/>
      <c r="AG13" s="67"/>
      <c r="AH13" s="68"/>
    </row>
    <row r="14" s="1" customFormat="1" ht="17.1" customHeight="1" spans="2:39">
      <c r="B14" s="72" t="s">
        <v>696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4"/>
      <c r="N14" s="146" t="s">
        <v>632</v>
      </c>
      <c r="O14" s="67"/>
      <c r="P14" s="67"/>
      <c r="Q14" s="67"/>
      <c r="R14" s="67"/>
      <c r="S14" s="67"/>
      <c r="T14" s="67"/>
      <c r="U14" s="146" t="s">
        <v>632</v>
      </c>
      <c r="V14" s="67"/>
      <c r="W14" s="67"/>
      <c r="X14" s="67"/>
      <c r="Y14" s="67"/>
      <c r="Z14" s="67"/>
      <c r="AA14" s="67"/>
      <c r="AB14" s="146"/>
      <c r="AC14" s="67"/>
      <c r="AD14" s="67"/>
      <c r="AE14" s="67"/>
      <c r="AF14" s="67"/>
      <c r="AG14" s="67"/>
      <c r="AH14" s="68"/>
    </row>
    <row r="15" s="1" customFormat="1" ht="17.1" customHeight="1" spans="2:39">
      <c r="B15" s="72" t="s">
        <v>697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/>
      <c r="N15" s="146"/>
      <c r="O15" s="67"/>
      <c r="P15" s="67"/>
      <c r="Q15" s="67"/>
      <c r="R15" s="67"/>
      <c r="S15" s="67"/>
      <c r="T15" s="65"/>
      <c r="U15" s="146"/>
      <c r="V15" s="67"/>
      <c r="W15" s="67"/>
      <c r="X15" s="67"/>
      <c r="Y15" s="67"/>
      <c r="Z15" s="67"/>
      <c r="AA15" s="65"/>
      <c r="AB15" s="146"/>
      <c r="AC15" s="67"/>
      <c r="AD15" s="67"/>
      <c r="AE15" s="67"/>
      <c r="AF15" s="67"/>
      <c r="AG15" s="67"/>
      <c r="AH15" s="68"/>
    </row>
    <row r="16" s="1" customFormat="1" ht="17.1" customHeight="1" spans="2:39">
      <c r="B16" s="72" t="s">
        <v>660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  <c r="N16" s="146" t="s">
        <v>661</v>
      </c>
      <c r="O16" s="67"/>
      <c r="P16" s="67"/>
      <c r="Q16" s="67"/>
      <c r="R16" s="67"/>
      <c r="S16" s="67"/>
      <c r="T16" s="65"/>
      <c r="U16" s="146" t="s">
        <v>661</v>
      </c>
      <c r="V16" s="67"/>
      <c r="W16" s="67"/>
      <c r="X16" s="67"/>
      <c r="Y16" s="67"/>
      <c r="Z16" s="67"/>
      <c r="AA16" s="65"/>
      <c r="AB16" s="146"/>
      <c r="AC16" s="67"/>
      <c r="AD16" s="67"/>
      <c r="AE16" s="67"/>
      <c r="AF16" s="67"/>
      <c r="AG16" s="67"/>
      <c r="AH16" s="68"/>
    </row>
    <row r="17" s="1" customFormat="1" ht="17.1" customHeight="1" spans="2:34">
      <c r="B17" s="59" t="s">
        <v>698</v>
      </c>
      <c r="C17" s="27"/>
      <c r="D17" s="27"/>
      <c r="E17" s="14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8"/>
    </row>
    <row r="18" s="1" customFormat="1" ht="17.1" customHeight="1" spans="2:34">
      <c r="B18" s="72" t="s">
        <v>434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4"/>
      <c r="N18" s="146"/>
      <c r="O18" s="67"/>
      <c r="P18" s="67"/>
      <c r="Q18" s="67"/>
      <c r="R18" s="67"/>
      <c r="S18" s="67"/>
      <c r="T18" s="65"/>
      <c r="U18" s="146"/>
      <c r="V18" s="67"/>
      <c r="W18" s="67"/>
      <c r="X18" s="67"/>
      <c r="Y18" s="67"/>
      <c r="Z18" s="67"/>
      <c r="AA18" s="65"/>
      <c r="AB18" s="146"/>
      <c r="AC18" s="67"/>
      <c r="AD18" s="67"/>
      <c r="AE18" s="67"/>
      <c r="AF18" s="67"/>
      <c r="AG18" s="67"/>
      <c r="AH18" s="68"/>
    </row>
    <row r="19" s="1" customFormat="1" ht="17.1" customHeight="1" spans="2:34">
      <c r="B19" s="72" t="s">
        <v>699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4"/>
      <c r="N19" s="66" t="s">
        <v>700</v>
      </c>
      <c r="O19" s="67"/>
      <c r="P19" s="67"/>
      <c r="Q19" s="67"/>
      <c r="R19" s="67"/>
      <c r="S19" s="67"/>
      <c r="T19" s="65"/>
      <c r="U19" s="66" t="s">
        <v>700</v>
      </c>
      <c r="V19" s="67"/>
      <c r="W19" s="67"/>
      <c r="X19" s="67"/>
      <c r="Y19" s="67"/>
      <c r="Z19" s="67"/>
      <c r="AA19" s="65"/>
      <c r="AB19" s="66"/>
      <c r="AC19" s="67"/>
      <c r="AD19" s="67"/>
      <c r="AE19" s="67"/>
      <c r="AF19" s="67"/>
      <c r="AG19" s="67"/>
      <c r="AH19" s="68"/>
    </row>
    <row r="20" s="1" customFormat="1" ht="17.1" customHeight="1" spans="2:34">
      <c r="B20" s="72" t="s">
        <v>436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4"/>
      <c r="N20" s="146" t="s">
        <v>701</v>
      </c>
      <c r="O20" s="148"/>
      <c r="P20" s="148"/>
      <c r="Q20" s="148"/>
      <c r="R20" s="148"/>
      <c r="S20" s="148"/>
      <c r="T20" s="149"/>
      <c r="U20" s="146" t="s">
        <v>701</v>
      </c>
      <c r="V20" s="148"/>
      <c r="W20" s="148"/>
      <c r="X20" s="148"/>
      <c r="Y20" s="148"/>
      <c r="Z20" s="148"/>
      <c r="AA20" s="149"/>
      <c r="AB20" s="146"/>
      <c r="AC20" s="148"/>
      <c r="AD20" s="148"/>
      <c r="AE20" s="148"/>
      <c r="AF20" s="148"/>
      <c r="AG20" s="148"/>
      <c r="AH20" s="150"/>
    </row>
    <row r="21" s="1" customFormat="1" ht="17.1" customHeight="1" spans="2:34">
      <c r="B21" s="72" t="s">
        <v>441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4"/>
      <c r="N21" s="146" t="s">
        <v>321</v>
      </c>
      <c r="O21" s="67"/>
      <c r="P21" s="67"/>
      <c r="Q21" s="67"/>
      <c r="R21" s="67"/>
      <c r="S21" s="67"/>
      <c r="T21" s="65"/>
      <c r="U21" s="146" t="s">
        <v>321</v>
      </c>
      <c r="V21" s="67"/>
      <c r="W21" s="67"/>
      <c r="X21" s="67"/>
      <c r="Y21" s="67"/>
      <c r="Z21" s="67"/>
      <c r="AA21" s="65"/>
      <c r="AB21" s="146"/>
      <c r="AC21" s="67"/>
      <c r="AD21" s="67"/>
      <c r="AE21" s="67"/>
      <c r="AF21" s="67"/>
      <c r="AG21" s="67"/>
      <c r="AH21" s="68"/>
    </row>
    <row r="22" s="1" customFormat="1" ht="17.1" customHeight="1" spans="2:34">
      <c r="B22" s="72" t="s">
        <v>687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4"/>
      <c r="N22" s="151" t="s">
        <v>182</v>
      </c>
      <c r="O22" s="152"/>
      <c r="P22" s="152"/>
      <c r="Q22" s="152"/>
      <c r="R22" s="152"/>
      <c r="S22" s="152"/>
      <c r="T22" s="153"/>
      <c r="U22" s="151" t="s">
        <v>182</v>
      </c>
      <c r="V22" s="152"/>
      <c r="W22" s="152"/>
      <c r="X22" s="152"/>
      <c r="Y22" s="152"/>
      <c r="Z22" s="152"/>
      <c r="AA22" s="153"/>
      <c r="AB22" s="152"/>
      <c r="AC22" s="152"/>
      <c r="AD22" s="152"/>
      <c r="AE22" s="152"/>
      <c r="AF22" s="152"/>
      <c r="AG22" s="152"/>
      <c r="AH22" s="154"/>
    </row>
    <row r="23" s="1" customFormat="1" ht="17.1" customHeight="1" spans="2:34">
      <c r="B23" s="72" t="s">
        <v>442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4"/>
      <c r="N23" s="151" t="s">
        <v>182</v>
      </c>
      <c r="O23" s="152"/>
      <c r="P23" s="152"/>
      <c r="Q23" s="152"/>
      <c r="R23" s="152"/>
      <c r="S23" s="152"/>
      <c r="T23" s="153"/>
      <c r="U23" s="151" t="s">
        <v>182</v>
      </c>
      <c r="V23" s="152"/>
      <c r="W23" s="152"/>
      <c r="X23" s="152"/>
      <c r="Y23" s="152"/>
      <c r="Z23" s="152"/>
      <c r="AA23" s="153"/>
      <c r="AB23" s="152"/>
      <c r="AC23" s="152"/>
      <c r="AD23" s="152"/>
      <c r="AE23" s="152"/>
      <c r="AF23" s="152"/>
      <c r="AG23" s="152"/>
      <c r="AH23" s="154"/>
    </row>
    <row r="24" s="1" customFormat="1" ht="17.1" customHeight="1" spans="2:34">
      <c r="B24" s="72" t="s">
        <v>444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4"/>
      <c r="N24" s="151" t="s">
        <v>182</v>
      </c>
      <c r="O24" s="152"/>
      <c r="P24" s="152"/>
      <c r="Q24" s="152"/>
      <c r="R24" s="152"/>
      <c r="S24" s="152"/>
      <c r="T24" s="153"/>
      <c r="U24" s="151" t="s">
        <v>182</v>
      </c>
      <c r="V24" s="152"/>
      <c r="W24" s="152"/>
      <c r="X24" s="152"/>
      <c r="Y24" s="152"/>
      <c r="Z24" s="152"/>
      <c r="AA24" s="153"/>
      <c r="AB24" s="155"/>
      <c r="AC24" s="155"/>
      <c r="AD24" s="155"/>
      <c r="AE24" s="155"/>
      <c r="AF24" s="155"/>
      <c r="AG24" s="155"/>
      <c r="AH24" s="156"/>
    </row>
    <row r="25" s="1" customFormat="1" ht="17.1" customHeight="1" spans="2:34">
      <c r="B25" s="72" t="s">
        <v>702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4"/>
      <c r="N25" s="151" t="s">
        <v>182</v>
      </c>
      <c r="O25" s="152"/>
      <c r="P25" s="152"/>
      <c r="Q25" s="152"/>
      <c r="R25" s="152"/>
      <c r="S25" s="152"/>
      <c r="T25" s="153"/>
      <c r="U25" s="151" t="s">
        <v>182</v>
      </c>
      <c r="V25" s="152"/>
      <c r="W25" s="152"/>
      <c r="X25" s="152"/>
      <c r="Y25" s="152"/>
      <c r="Z25" s="152"/>
      <c r="AA25" s="153"/>
      <c r="AB25" s="152"/>
      <c r="AC25" s="152"/>
      <c r="AD25" s="152"/>
      <c r="AE25" s="152"/>
      <c r="AF25" s="152"/>
      <c r="AG25" s="152"/>
      <c r="AH25" s="154"/>
    </row>
    <row r="26" s="1" customFormat="1" ht="17.1" customHeight="1" spans="2:34">
      <c r="B26" s="72" t="s">
        <v>703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4"/>
      <c r="N26" s="151" t="s">
        <v>182</v>
      </c>
      <c r="O26" s="152"/>
      <c r="P26" s="152"/>
      <c r="Q26" s="152"/>
      <c r="R26" s="152"/>
      <c r="S26" s="152"/>
      <c r="T26" s="153"/>
      <c r="U26" s="151" t="s">
        <v>182</v>
      </c>
      <c r="V26" s="152"/>
      <c r="W26" s="152"/>
      <c r="X26" s="152"/>
      <c r="Y26" s="152"/>
      <c r="Z26" s="152"/>
      <c r="AA26" s="153"/>
      <c r="AB26" s="152"/>
      <c r="AC26" s="152"/>
      <c r="AD26" s="152"/>
      <c r="AE26" s="152"/>
      <c r="AF26" s="152"/>
      <c r="AG26" s="152"/>
      <c r="AH26" s="154"/>
    </row>
    <row r="27" s="1" customFormat="1" ht="17.1" customHeight="1" spans="2:34">
      <c r="B27" s="72" t="s">
        <v>446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4"/>
      <c r="N27" s="151" t="s">
        <v>182</v>
      </c>
      <c r="O27" s="152"/>
      <c r="P27" s="152"/>
      <c r="Q27" s="152"/>
      <c r="R27" s="152"/>
      <c r="S27" s="152"/>
      <c r="T27" s="153"/>
      <c r="U27" s="151" t="s">
        <v>182</v>
      </c>
      <c r="V27" s="152"/>
      <c r="W27" s="152"/>
      <c r="X27" s="152"/>
      <c r="Y27" s="152"/>
      <c r="Z27" s="152"/>
      <c r="AA27" s="153"/>
      <c r="AB27" s="155"/>
      <c r="AC27" s="155"/>
      <c r="AD27" s="155"/>
      <c r="AE27" s="155"/>
      <c r="AF27" s="155"/>
      <c r="AG27" s="155"/>
      <c r="AH27" s="156"/>
    </row>
    <row r="28" s="1" customFormat="1" ht="17.1" customHeight="1" spans="2:34">
      <c r="B28" s="72" t="s">
        <v>447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4"/>
      <c r="N28" s="151" t="s">
        <v>182</v>
      </c>
      <c r="O28" s="152"/>
      <c r="P28" s="152"/>
      <c r="Q28" s="152"/>
      <c r="R28" s="152"/>
      <c r="S28" s="152"/>
      <c r="T28" s="153"/>
      <c r="U28" s="151" t="s">
        <v>182</v>
      </c>
      <c r="V28" s="152"/>
      <c r="W28" s="152"/>
      <c r="X28" s="152"/>
      <c r="Y28" s="152"/>
      <c r="Z28" s="152"/>
      <c r="AA28" s="153"/>
      <c r="AB28" s="155"/>
      <c r="AC28" s="155"/>
      <c r="AD28" s="155"/>
      <c r="AE28" s="155"/>
      <c r="AF28" s="155"/>
      <c r="AG28" s="155"/>
      <c r="AH28" s="156"/>
    </row>
    <row r="29" s="1" customFormat="1" ht="17.1" customHeight="1" spans="2:34">
      <c r="B29" s="72" t="s">
        <v>538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4"/>
      <c r="N29" s="157" t="s">
        <v>136</v>
      </c>
      <c r="O29" s="157"/>
      <c r="P29" s="157"/>
      <c r="Q29" s="157"/>
      <c r="R29" s="157"/>
      <c r="S29" s="157"/>
      <c r="T29" s="157"/>
      <c r="U29" s="157" t="s">
        <v>136</v>
      </c>
      <c r="V29" s="157"/>
      <c r="W29" s="157"/>
      <c r="X29" s="157"/>
      <c r="Y29" s="157"/>
      <c r="Z29" s="157"/>
      <c r="AA29" s="157"/>
      <c r="AB29" s="158"/>
      <c r="AC29" s="155"/>
      <c r="AD29" s="155"/>
      <c r="AE29" s="155"/>
      <c r="AF29" s="155"/>
      <c r="AG29" s="155"/>
      <c r="AH29" s="156"/>
    </row>
    <row r="30" s="1" customFormat="1" ht="17.1" customHeight="1" spans="2:34">
      <c r="B30" s="72" t="s">
        <v>704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4"/>
      <c r="N30" s="158" t="s">
        <v>467</v>
      </c>
      <c r="O30" s="155"/>
      <c r="P30" s="155"/>
      <c r="Q30" s="155"/>
      <c r="R30" s="155"/>
      <c r="S30" s="155"/>
      <c r="T30" s="159"/>
      <c r="U30" s="158" t="s">
        <v>467</v>
      </c>
      <c r="V30" s="155"/>
      <c r="W30" s="155"/>
      <c r="X30" s="155"/>
      <c r="Y30" s="155"/>
      <c r="Z30" s="155"/>
      <c r="AA30" s="159"/>
      <c r="AB30" s="155"/>
      <c r="AC30" s="155"/>
      <c r="AD30" s="155"/>
      <c r="AE30" s="155"/>
      <c r="AF30" s="155"/>
      <c r="AG30" s="155"/>
      <c r="AH30" s="156"/>
    </row>
    <row r="31" s="1" customFormat="1" ht="17.1" customHeight="1" spans="2:34">
      <c r="B31" s="72" t="s">
        <v>705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4"/>
      <c r="N31" s="158" t="s">
        <v>467</v>
      </c>
      <c r="O31" s="155"/>
      <c r="P31" s="155"/>
      <c r="Q31" s="155"/>
      <c r="R31" s="155"/>
      <c r="S31" s="155"/>
      <c r="T31" s="159"/>
      <c r="U31" s="158" t="s">
        <v>467</v>
      </c>
      <c r="V31" s="155"/>
      <c r="W31" s="155"/>
      <c r="X31" s="155"/>
      <c r="Y31" s="155"/>
      <c r="Z31" s="155"/>
      <c r="AA31" s="159"/>
      <c r="AB31" s="155"/>
      <c r="AC31" s="155"/>
      <c r="AD31" s="155"/>
      <c r="AE31" s="155"/>
      <c r="AF31" s="155"/>
      <c r="AG31" s="155"/>
      <c r="AH31" s="156"/>
    </row>
    <row r="32" s="1" customFormat="1" ht="17.1" customHeight="1" spans="2:34">
      <c r="B32" s="72" t="s">
        <v>461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4"/>
      <c r="N32" s="158" t="s">
        <v>198</v>
      </c>
      <c r="O32" s="155"/>
      <c r="P32" s="155"/>
      <c r="Q32" s="155"/>
      <c r="R32" s="155"/>
      <c r="S32" s="155"/>
      <c r="T32" s="159"/>
      <c r="U32" s="158" t="s">
        <v>198</v>
      </c>
      <c r="V32" s="155"/>
      <c r="W32" s="155"/>
      <c r="X32" s="155"/>
      <c r="Y32" s="155"/>
      <c r="Z32" s="155"/>
      <c r="AA32" s="159"/>
      <c r="AB32" s="155"/>
      <c r="AC32" s="155"/>
      <c r="AD32" s="155"/>
      <c r="AE32" s="155"/>
      <c r="AF32" s="155"/>
      <c r="AG32" s="155"/>
      <c r="AH32" s="156"/>
    </row>
    <row r="33" s="1" customFormat="1" ht="17.1" customHeight="1" spans="2:34">
      <c r="B33" s="72" t="s">
        <v>462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4"/>
      <c r="N33" s="158" t="s">
        <v>305</v>
      </c>
      <c r="O33" s="155"/>
      <c r="P33" s="155" t="s">
        <v>135</v>
      </c>
      <c r="Q33" s="155"/>
      <c r="R33" s="155"/>
      <c r="S33" s="155"/>
      <c r="T33" s="159"/>
      <c r="U33" s="158" t="s">
        <v>305</v>
      </c>
      <c r="V33" s="155"/>
      <c r="W33" s="155" t="s">
        <v>135</v>
      </c>
      <c r="X33" s="155"/>
      <c r="Y33" s="155"/>
      <c r="Z33" s="155"/>
      <c r="AA33" s="159"/>
      <c r="AB33" s="155"/>
      <c r="AC33" s="155"/>
      <c r="AD33" s="155"/>
      <c r="AE33" s="155"/>
      <c r="AF33" s="155"/>
      <c r="AG33" s="155"/>
      <c r="AH33" s="156"/>
    </row>
    <row r="34" s="1" customFormat="1" ht="17.1" customHeight="1" spans="2:34">
      <c r="B34" s="72" t="s">
        <v>542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4"/>
      <c r="N34" s="66" t="s">
        <v>620</v>
      </c>
      <c r="O34" s="67"/>
      <c r="P34" s="67"/>
      <c r="Q34" s="67"/>
      <c r="R34" s="67"/>
      <c r="S34" s="67"/>
      <c r="T34" s="65"/>
      <c r="U34" s="66" t="s">
        <v>620</v>
      </c>
      <c r="V34" s="67"/>
      <c r="W34" s="67"/>
      <c r="X34" s="67"/>
      <c r="Y34" s="67"/>
      <c r="Z34" s="67"/>
      <c r="AA34" s="65"/>
      <c r="AB34" s="66"/>
      <c r="AC34" s="67"/>
      <c r="AD34" s="67"/>
      <c r="AE34" s="67"/>
      <c r="AF34" s="67"/>
      <c r="AG34" s="67"/>
      <c r="AH34" s="68"/>
    </row>
    <row r="35" s="1" customFormat="1" ht="17.1" customHeight="1" spans="2:34">
      <c r="B35" s="72" t="s">
        <v>470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4"/>
      <c r="N35" s="66" t="s">
        <v>471</v>
      </c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5"/>
      <c r="AB35" s="66"/>
      <c r="AC35" s="67"/>
      <c r="AD35" s="67"/>
      <c r="AE35" s="67"/>
      <c r="AF35" s="67"/>
      <c r="AG35" s="67"/>
      <c r="AH35" s="68"/>
    </row>
    <row r="36" s="1" customFormat="1" ht="17.1" customHeight="1" spans="2:34">
      <c r="B36" s="160" t="s">
        <v>522</v>
      </c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2"/>
      <c r="N36" s="163"/>
      <c r="O36" s="164"/>
      <c r="P36" s="164"/>
      <c r="Q36" s="164"/>
      <c r="R36" s="164"/>
      <c r="S36" s="164"/>
      <c r="T36" s="165"/>
      <c r="U36" s="163"/>
      <c r="V36" s="164"/>
      <c r="W36" s="164"/>
      <c r="X36" s="164"/>
      <c r="Y36" s="164"/>
      <c r="Z36" s="164"/>
      <c r="AA36" s="165"/>
      <c r="AB36" s="163"/>
      <c r="AC36" s="164"/>
      <c r="AD36" s="164"/>
      <c r="AE36" s="164"/>
      <c r="AF36" s="164"/>
      <c r="AG36" s="164"/>
      <c r="AH36" s="166"/>
    </row>
    <row r="37" s="1" customFormat="1" ht="17.1" customHeight="1" spans="2:34">
      <c r="B37" s="167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9"/>
      <c r="N37" s="170"/>
      <c r="O37" s="73"/>
      <c r="P37" s="73"/>
      <c r="Q37" s="73"/>
      <c r="R37" s="73"/>
      <c r="S37" s="73"/>
      <c r="T37" s="74"/>
      <c r="U37" s="170"/>
      <c r="V37" s="73"/>
      <c r="W37" s="73"/>
      <c r="X37" s="73"/>
      <c r="Y37" s="73"/>
      <c r="Z37" s="73"/>
      <c r="AA37" s="74"/>
      <c r="AB37" s="170"/>
      <c r="AC37" s="73"/>
      <c r="AD37" s="73"/>
      <c r="AE37" s="73"/>
      <c r="AF37" s="73"/>
      <c r="AG37" s="73"/>
      <c r="AH37" s="75"/>
    </row>
    <row r="38" s="1" customFormat="1" ht="17.1" customHeight="1" spans="2:34">
      <c r="B38" s="171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3"/>
    </row>
    <row r="39" s="1" customFormat="1" ht="17.1" customHeight="1" spans="2:34">
      <c r="B39" s="174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6"/>
    </row>
    <row r="40" s="1" customFormat="1" ht="17.1" customHeight="1" spans="2:34"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9"/>
    </row>
    <row r="41" s="1" customFormat="1" ht="17.1" customHeight="1" spans="2:34"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5"/>
      <c r="M41" s="95"/>
      <c r="N41" s="95"/>
      <c r="O41" s="95"/>
      <c r="P41" s="96"/>
      <c r="Q41" s="95"/>
      <c r="R41" s="94"/>
      <c r="S41" s="95"/>
      <c r="T41" s="95"/>
      <c r="U41" s="95"/>
      <c r="V41" s="95"/>
      <c r="W41" s="95"/>
      <c r="X41" s="96"/>
      <c r="Y41" s="95"/>
      <c r="Z41" s="95"/>
      <c r="AA41" s="96"/>
      <c r="AB41" s="95"/>
      <c r="AC41" s="95"/>
      <c r="AD41" s="95"/>
      <c r="AE41" s="95"/>
      <c r="AF41" s="96"/>
      <c r="AG41" s="95"/>
      <c r="AH41" s="97"/>
    </row>
    <row r="42" s="1" customFormat="1" ht="17.1" customHeight="1" spans="2:34">
      <c r="B42" s="93"/>
      <c r="C42" s="94"/>
      <c r="D42" s="95"/>
      <c r="E42" s="95"/>
      <c r="F42" s="95"/>
      <c r="G42" s="95"/>
      <c r="H42" s="95"/>
      <c r="I42" s="95"/>
      <c r="J42" s="95"/>
      <c r="K42" s="96"/>
      <c r="L42" s="95"/>
      <c r="M42" s="95"/>
      <c r="N42" s="95"/>
      <c r="O42" s="95"/>
      <c r="P42" s="96"/>
      <c r="Q42" s="95"/>
      <c r="R42" s="94"/>
      <c r="S42" s="95"/>
      <c r="T42" s="95"/>
      <c r="U42" s="95"/>
      <c r="V42" s="95"/>
      <c r="W42" s="95"/>
      <c r="X42" s="96"/>
      <c r="Y42" s="95"/>
      <c r="Z42" s="95"/>
      <c r="AA42" s="96"/>
      <c r="AB42" s="95"/>
      <c r="AC42" s="95"/>
      <c r="AD42" s="95"/>
      <c r="AE42" s="95"/>
      <c r="AF42" s="96"/>
      <c r="AG42" s="95"/>
      <c r="AH42" s="97"/>
    </row>
    <row r="43" s="1" customFormat="1" ht="17.1" customHeight="1" spans="2:34">
      <c r="B43" s="93"/>
      <c r="C43" s="94"/>
      <c r="D43" s="95"/>
      <c r="E43" s="95"/>
      <c r="F43" s="95"/>
      <c r="G43" s="95"/>
      <c r="H43" s="95"/>
      <c r="I43" s="95"/>
      <c r="J43" s="95"/>
      <c r="K43" s="96"/>
      <c r="L43" s="95"/>
      <c r="M43" s="95"/>
      <c r="N43" s="95"/>
      <c r="O43" s="95"/>
      <c r="P43" s="96"/>
      <c r="Q43" s="95"/>
      <c r="R43" s="94"/>
      <c r="S43" s="95"/>
      <c r="T43" s="95"/>
      <c r="U43" s="95"/>
      <c r="V43" s="95"/>
      <c r="W43" s="95"/>
      <c r="X43" s="96"/>
      <c r="Y43" s="95"/>
      <c r="Z43" s="95"/>
      <c r="AA43" s="96"/>
      <c r="AB43" s="95"/>
      <c r="AC43" s="95"/>
      <c r="AD43" s="95"/>
      <c r="AE43" s="95"/>
      <c r="AF43" s="96"/>
      <c r="AG43" s="95"/>
      <c r="AH43" s="97"/>
    </row>
    <row r="44" s="1" customFormat="1" ht="20.1" customHeight="1" spans="2:34">
      <c r="B44" s="180" t="s">
        <v>17</v>
      </c>
      <c r="C44" s="181"/>
      <c r="D44" s="182" t="s">
        <v>475</v>
      </c>
      <c r="E44" s="183"/>
      <c r="F44" s="183"/>
      <c r="G44" s="184"/>
      <c r="H44" s="184"/>
      <c r="I44" s="184"/>
      <c r="J44" s="185"/>
      <c r="K44" s="182" t="s">
        <v>476</v>
      </c>
      <c r="L44" s="183"/>
      <c r="M44" s="183"/>
      <c r="N44" s="184"/>
      <c r="O44" s="185"/>
      <c r="P44" s="182" t="s">
        <v>477</v>
      </c>
      <c r="Q44" s="186"/>
      <c r="R44" s="187"/>
      <c r="S44" s="182" t="s">
        <v>478</v>
      </c>
      <c r="T44" s="183"/>
      <c r="U44" s="183"/>
      <c r="V44" s="184"/>
      <c r="W44" s="185"/>
      <c r="X44" s="182" t="s">
        <v>477</v>
      </c>
      <c r="Y44" s="186"/>
      <c r="Z44" s="187"/>
      <c r="AA44" s="183" t="s">
        <v>479</v>
      </c>
      <c r="AB44" s="183"/>
      <c r="AC44" s="183"/>
      <c r="AD44" s="184"/>
      <c r="AE44" s="185"/>
      <c r="AF44" s="182" t="s">
        <v>477</v>
      </c>
      <c r="AG44" s="186"/>
      <c r="AH44" s="188"/>
    </row>
  </sheetData>
  <mergeCells count="108">
    <mergeCell ref="K1:V1"/>
    <mergeCell ref="W1:AH1"/>
    <mergeCell ref="W2:Y2"/>
    <mergeCell ref="Z2:AB2"/>
    <mergeCell ref="AC2:AE2"/>
    <mergeCell ref="AF2:AH2"/>
    <mergeCell ref="W3:Y3"/>
    <mergeCell ref="Z3:AH3"/>
    <mergeCell ref="K4:M4"/>
    <mergeCell ref="N4:V4"/>
    <mergeCell ref="W4:Y4"/>
    <mergeCell ref="Z4:AB4"/>
    <mergeCell ref="AC4:AH4"/>
    <mergeCell ref="N5:T5"/>
    <mergeCell ref="U5:AA5"/>
    <mergeCell ref="AB5:AH5"/>
    <mergeCell ref="N8:T8"/>
    <mergeCell ref="U8:AA8"/>
    <mergeCell ref="AB8:AH8"/>
    <mergeCell ref="N9:T9"/>
    <mergeCell ref="U9:AA9"/>
    <mergeCell ref="AB9:AH9"/>
    <mergeCell ref="N11:T11"/>
    <mergeCell ref="U11:AA11"/>
    <mergeCell ref="AB11:AH11"/>
    <mergeCell ref="N12:T12"/>
    <mergeCell ref="U12:AA12"/>
    <mergeCell ref="AB12:AH12"/>
    <mergeCell ref="N13:T13"/>
    <mergeCell ref="U13:AA13"/>
    <mergeCell ref="AB13:AH13"/>
    <mergeCell ref="N14:T14"/>
    <mergeCell ref="U14:AA14"/>
    <mergeCell ref="AB14:AH14"/>
    <mergeCell ref="N15:T15"/>
    <mergeCell ref="U15:AA15"/>
    <mergeCell ref="AB15:AH15"/>
    <mergeCell ref="N16:T16"/>
    <mergeCell ref="U16:AA16"/>
    <mergeCell ref="AB16:AH16"/>
    <mergeCell ref="N18:T18"/>
    <mergeCell ref="U18:AA18"/>
    <mergeCell ref="AB18:AH18"/>
    <mergeCell ref="N19:T19"/>
    <mergeCell ref="U19:AA19"/>
    <mergeCell ref="AB19:AH19"/>
    <mergeCell ref="N20:T20"/>
    <mergeCell ref="U20:AA20"/>
    <mergeCell ref="AB20:AH20"/>
    <mergeCell ref="N21:T21"/>
    <mergeCell ref="U21:AA21"/>
    <mergeCell ref="AB21:AH21"/>
    <mergeCell ref="N22:T22"/>
    <mergeCell ref="U22:AA22"/>
    <mergeCell ref="AB22:AH22"/>
    <mergeCell ref="N23:T23"/>
    <mergeCell ref="U23:AA23"/>
    <mergeCell ref="AB23:AH23"/>
    <mergeCell ref="N24:T24"/>
    <mergeCell ref="U24:AA24"/>
    <mergeCell ref="AB24:AH24"/>
    <mergeCell ref="N25:T25"/>
    <mergeCell ref="U25:AA25"/>
    <mergeCell ref="AB25:AH25"/>
    <mergeCell ref="N26:T26"/>
    <mergeCell ref="U26:AA26"/>
    <mergeCell ref="AB26:AH26"/>
    <mergeCell ref="N27:T27"/>
    <mergeCell ref="U27:AA27"/>
    <mergeCell ref="AB27:AH27"/>
    <mergeCell ref="N28:T28"/>
    <mergeCell ref="U28:AA28"/>
    <mergeCell ref="AB28:AH28"/>
    <mergeCell ref="N29:T29"/>
    <mergeCell ref="U29:AA29"/>
    <mergeCell ref="AB29:AH29"/>
    <mergeCell ref="N30:T30"/>
    <mergeCell ref="U30:AA30"/>
    <mergeCell ref="AB30:AH30"/>
    <mergeCell ref="N31:T31"/>
    <mergeCell ref="U31:AA31"/>
    <mergeCell ref="AB31:AH31"/>
    <mergeCell ref="N32:T32"/>
    <mergeCell ref="U32:AA32"/>
    <mergeCell ref="AB32:AH32"/>
    <mergeCell ref="N33:T33"/>
    <mergeCell ref="U33:AA33"/>
    <mergeCell ref="AB33:AH33"/>
    <mergeCell ref="N34:T34"/>
    <mergeCell ref="U34:AA34"/>
    <mergeCell ref="AB34:AH34"/>
    <mergeCell ref="N35:AA35"/>
    <mergeCell ref="AB35:AH35"/>
    <mergeCell ref="B44:C44"/>
    <mergeCell ref="D44:J44"/>
    <mergeCell ref="K44:O44"/>
    <mergeCell ref="P44:R44"/>
    <mergeCell ref="S44:W44"/>
    <mergeCell ref="X44:Z44"/>
    <mergeCell ref="AA44:AE44"/>
    <mergeCell ref="AF44:AH44"/>
    <mergeCell ref="B6:M7"/>
    <mergeCell ref="N6:T7"/>
    <mergeCell ref="U6:AA7"/>
    <mergeCell ref="AB6:AH7"/>
    <mergeCell ref="B1:J4"/>
    <mergeCell ref="B36:M37"/>
    <mergeCell ref="B38:AH40"/>
  </mergeCells>
  <dataValidations count="5">
    <dataValidation type="list" allowBlank="1" showInputMessage="1" showErrorMessage="1" sqref="AB24:AH24">
      <formula1>信号类型</formula1>
    </dataValidation>
    <dataValidation type="list" allowBlank="1" showInputMessage="1" showErrorMessage="1" sqref="AB27:AH27">
      <formula1>接口尺寸</formula1>
    </dataValidation>
    <dataValidation type="list" allowBlank="1" showInputMessage="1" showErrorMessage="1" sqref="AB28:AH28">
      <formula1>防爆等级</formula1>
    </dataValidation>
    <dataValidation type="list" allowBlank="1" showInputMessage="1" showErrorMessage="1" sqref="N32:AH32">
      <formula1>法兰连接</formula1>
    </dataValidation>
    <dataValidation type="list" allowBlank="1" showInputMessage="1" showErrorMessage="1" sqref="N33:AH33">
      <formula1>法兰尺寸</formula1>
    </dataValidation>
  </dataValidations>
  <hyperlinks>
    <hyperlink ref="AI1" location="索引!A1" display="返回索引"/>
  </hyperlink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>
    <oddHeader>&amp;R       
&amp;7  &amp;P         &amp;N    .
               &amp;P     &amp;N.
</oddHead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2"/>
  <dimension ref="B1:AM44"/>
  <sheetViews>
    <sheetView showGridLines="0" view="pageBreakPreview" zoomScale="115" zoomScaleNormal="160" workbookViewId="0">
      <selection activeCell="T20" sqref="T20:Y20"/>
    </sheetView>
  </sheetViews>
  <sheetFormatPr defaultColWidth="3.33333333333333" defaultRowHeight="14.1" customHeight="1"/>
  <cols>
    <col min="1" max="34" width="3.33333333333333" style="2" customWidth="1"/>
    <col min="35" max="16384" width="3.33333333333333" style="2"/>
  </cols>
  <sheetData>
    <row r="1" ht="24.95" customHeight="1" spans="2:39">
      <c r="B1" s="3" t="s">
        <v>480</v>
      </c>
      <c r="C1" s="4"/>
      <c r="D1" s="4"/>
      <c r="E1" s="4"/>
      <c r="F1" s="4"/>
      <c r="G1" s="4"/>
      <c r="H1" s="4"/>
      <c r="I1" s="4"/>
      <c r="J1" s="4"/>
      <c r="K1" s="5" t="s">
        <v>418</v>
      </c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8" t="str">
        <f>项目名称</f>
        <v>镇江海纳川物流产业发展有限责任公司
罐区及船舶发放VOC治理项目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10"/>
      <c r="AI1" s="11" t="s">
        <v>419</v>
      </c>
    </row>
    <row r="2" ht="20.1" customHeight="1" spans="2:39">
      <c r="B2" s="12"/>
      <c r="C2" s="13"/>
      <c r="D2" s="13"/>
      <c r="E2" s="13"/>
      <c r="F2" s="13"/>
      <c r="G2" s="13"/>
      <c r="H2" s="13"/>
      <c r="I2" s="13"/>
      <c r="J2" s="13"/>
      <c r="K2" s="14" t="s">
        <v>706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7" t="s">
        <v>3</v>
      </c>
      <c r="X2" s="18"/>
      <c r="Y2" s="18"/>
      <c r="Z2" s="19" t="str">
        <f>工程号</f>
        <v>202321</v>
      </c>
      <c r="AA2" s="20"/>
      <c r="AB2" s="21"/>
      <c r="AC2" s="22" t="s">
        <v>5</v>
      </c>
      <c r="AD2" s="23"/>
      <c r="AE2" s="24"/>
      <c r="AF2" s="19" t="str">
        <f>IF(主项号&lt;&gt;0,主项号,"")</f>
        <v>02</v>
      </c>
      <c r="AG2" s="20"/>
      <c r="AH2" s="25"/>
    </row>
    <row r="3" ht="20.1" customHeight="1" spans="2:39">
      <c r="B3" s="12"/>
      <c r="C3" s="13"/>
      <c r="D3" s="13"/>
      <c r="E3" s="13"/>
      <c r="F3" s="13"/>
      <c r="G3" s="13"/>
      <c r="H3" s="13"/>
      <c r="I3" s="13"/>
      <c r="J3" s="13"/>
      <c r="K3" s="26" t="s">
        <v>707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8"/>
      <c r="W3" s="29" t="s">
        <v>8</v>
      </c>
      <c r="X3" s="23"/>
      <c r="Y3" s="23"/>
      <c r="Z3" s="30" t="str">
        <f>工程号&amp;"-"&amp;主项号&amp;"K03-97/0"</f>
        <v>202321-02K03-97/0</v>
      </c>
      <c r="AA3" s="30"/>
      <c r="AB3" s="30"/>
      <c r="AC3" s="30"/>
      <c r="AD3" s="30"/>
      <c r="AE3" s="30"/>
      <c r="AF3" s="30"/>
      <c r="AG3" s="30"/>
      <c r="AH3" s="31"/>
    </row>
    <row r="4" ht="20.1" customHeight="1" spans="2:39">
      <c r="B4" s="32"/>
      <c r="C4" s="33"/>
      <c r="D4" s="33"/>
      <c r="E4" s="33"/>
      <c r="F4" s="33"/>
      <c r="G4" s="33"/>
      <c r="H4" s="33"/>
      <c r="I4" s="33"/>
      <c r="J4" s="33"/>
      <c r="K4" s="34" t="s">
        <v>9</v>
      </c>
      <c r="L4" s="35"/>
      <c r="M4" s="36"/>
      <c r="N4" s="37"/>
      <c r="O4" s="38"/>
      <c r="P4" s="38"/>
      <c r="Q4" s="38"/>
      <c r="R4" s="38"/>
      <c r="S4" s="38"/>
      <c r="T4" s="38"/>
      <c r="U4" s="38"/>
      <c r="V4" s="39"/>
      <c r="W4" s="34" t="s">
        <v>10</v>
      </c>
      <c r="X4" s="35"/>
      <c r="Y4" s="36"/>
      <c r="Z4" s="40" t="str">
        <f>设计阶段</f>
        <v>施工图</v>
      </c>
      <c r="AA4" s="41"/>
      <c r="AB4" s="42"/>
      <c r="AC4" s="43" t="s">
        <v>12</v>
      </c>
      <c r="AD4" s="43"/>
      <c r="AE4" s="43"/>
      <c r="AF4" s="44"/>
      <c r="AG4" s="44"/>
      <c r="AH4" s="45"/>
    </row>
    <row r="5" s="1" customFormat="1" ht="17.1" customHeight="1" spans="2:39">
      <c r="B5" s="14" t="s">
        <v>25</v>
      </c>
      <c r="C5" s="46"/>
      <c r="D5" s="47" t="s">
        <v>708</v>
      </c>
      <c r="E5" s="48"/>
      <c r="F5" s="48"/>
      <c r="G5" s="49"/>
      <c r="H5" s="50" t="s">
        <v>709</v>
      </c>
      <c r="I5" s="51"/>
      <c r="J5" s="51"/>
      <c r="K5" s="51"/>
      <c r="L5" s="51"/>
      <c r="M5" s="51"/>
      <c r="N5" s="51"/>
      <c r="O5" s="51"/>
      <c r="P5" s="51"/>
      <c r="Q5" s="51"/>
      <c r="R5" s="51"/>
      <c r="S5" s="52"/>
      <c r="T5" s="53" t="s">
        <v>710</v>
      </c>
      <c r="U5" s="54"/>
      <c r="V5" s="54"/>
      <c r="W5" s="54"/>
      <c r="X5" s="54"/>
      <c r="Y5" s="55"/>
      <c r="Z5" s="56" t="s">
        <v>711</v>
      </c>
      <c r="AA5" s="57"/>
      <c r="AB5" s="57"/>
      <c r="AC5" s="58"/>
      <c r="AD5" s="15" t="s">
        <v>712</v>
      </c>
      <c r="AE5" s="15"/>
      <c r="AF5" s="15"/>
      <c r="AG5" s="15"/>
      <c r="AH5" s="16"/>
      <c r="AJ5" s="2"/>
      <c r="AK5" s="2"/>
      <c r="AL5" s="2"/>
      <c r="AM5" s="2"/>
    </row>
    <row r="6" s="1" customFormat="1" ht="17.1" customHeight="1" spans="2:39">
      <c r="B6" s="59" t="s">
        <v>713</v>
      </c>
      <c r="C6" s="60"/>
      <c r="D6" s="61" t="s">
        <v>714</v>
      </c>
      <c r="E6" s="62"/>
      <c r="F6" s="62"/>
      <c r="G6" s="63"/>
      <c r="H6" s="61" t="s">
        <v>715</v>
      </c>
      <c r="I6" s="62"/>
      <c r="J6" s="62"/>
      <c r="K6" s="62"/>
      <c r="L6" s="62"/>
      <c r="M6" s="62"/>
      <c r="N6" s="62"/>
      <c r="O6" s="62"/>
      <c r="P6" s="62"/>
      <c r="Q6" s="62"/>
      <c r="R6" s="62"/>
      <c r="S6" s="63"/>
      <c r="T6" s="61" t="s">
        <v>716</v>
      </c>
      <c r="U6" s="62"/>
      <c r="V6" s="62"/>
      <c r="W6" s="62"/>
      <c r="X6" s="62"/>
      <c r="Y6" s="63"/>
      <c r="Z6" s="61" t="s">
        <v>717</v>
      </c>
      <c r="AA6" s="62"/>
      <c r="AB6" s="62"/>
      <c r="AC6" s="63"/>
      <c r="AD6" s="27" t="s">
        <v>718</v>
      </c>
      <c r="AE6" s="27"/>
      <c r="AF6" s="27"/>
      <c r="AG6" s="27"/>
      <c r="AH6" s="28"/>
      <c r="AJ6" s="2"/>
      <c r="AK6" s="2"/>
      <c r="AL6" s="2"/>
      <c r="AM6" s="2"/>
    </row>
    <row r="7" s="1" customFormat="1" ht="17.1" customHeight="1" spans="2:39">
      <c r="B7" s="64" t="s">
        <v>451</v>
      </c>
      <c r="C7" s="65"/>
      <c r="D7" s="66" t="s">
        <v>719</v>
      </c>
      <c r="E7" s="67"/>
      <c r="F7" s="67"/>
      <c r="G7" s="65"/>
      <c r="H7" s="66" t="s">
        <v>720</v>
      </c>
      <c r="I7" s="67"/>
      <c r="J7" s="67"/>
      <c r="K7" s="67"/>
      <c r="L7" s="67"/>
      <c r="M7" s="67"/>
      <c r="N7" s="67"/>
      <c r="O7" s="67"/>
      <c r="P7" s="67"/>
      <c r="Q7" s="67"/>
      <c r="R7" s="67"/>
      <c r="S7" s="65"/>
      <c r="T7" s="66" t="s">
        <v>721</v>
      </c>
      <c r="U7" s="67"/>
      <c r="V7" s="67"/>
      <c r="W7" s="67"/>
      <c r="X7" s="67"/>
      <c r="Y7" s="65"/>
      <c r="Z7" s="66" t="s">
        <v>722</v>
      </c>
      <c r="AA7" s="67"/>
      <c r="AB7" s="67"/>
      <c r="AC7" s="65"/>
      <c r="AD7" s="66"/>
      <c r="AE7" s="67"/>
      <c r="AF7" s="67"/>
      <c r="AG7" s="67"/>
      <c r="AH7" s="68"/>
      <c r="AJ7" s="2"/>
      <c r="AK7" s="2"/>
      <c r="AL7" s="2"/>
      <c r="AM7" s="2"/>
    </row>
    <row r="8" s="1" customFormat="1" ht="17.1" customHeight="1" spans="2:39">
      <c r="B8" s="64"/>
      <c r="C8" s="65"/>
      <c r="D8" s="66"/>
      <c r="E8" s="67"/>
      <c r="F8" s="67"/>
      <c r="G8" s="65"/>
      <c r="H8" s="66"/>
      <c r="I8" s="67"/>
      <c r="J8" s="67"/>
      <c r="K8" s="67"/>
      <c r="L8" s="67"/>
      <c r="M8" s="67"/>
      <c r="N8" s="67"/>
      <c r="O8" s="67"/>
      <c r="P8" s="67"/>
      <c r="Q8" s="67"/>
      <c r="R8" s="67"/>
      <c r="S8" s="65"/>
      <c r="T8" s="66"/>
      <c r="U8" s="67"/>
      <c r="V8" s="67"/>
      <c r="W8" s="67"/>
      <c r="X8" s="67"/>
      <c r="Y8" s="65"/>
      <c r="Z8" s="66"/>
      <c r="AA8" s="67"/>
      <c r="AB8" s="67"/>
      <c r="AC8" s="65"/>
      <c r="AD8" s="66"/>
      <c r="AE8" s="67"/>
      <c r="AF8" s="67"/>
      <c r="AG8" s="67"/>
      <c r="AH8" s="68"/>
    </row>
    <row r="9" s="1" customFormat="1" ht="17.1" customHeight="1" spans="2:39">
      <c r="B9" s="64"/>
      <c r="C9" s="65"/>
      <c r="D9" s="66"/>
      <c r="E9" s="67"/>
      <c r="F9" s="67"/>
      <c r="G9" s="65"/>
      <c r="H9" s="66"/>
      <c r="I9" s="67"/>
      <c r="J9" s="67"/>
      <c r="K9" s="67"/>
      <c r="L9" s="67"/>
      <c r="M9" s="67"/>
      <c r="N9" s="67"/>
      <c r="O9" s="67"/>
      <c r="P9" s="67"/>
      <c r="Q9" s="67"/>
      <c r="R9" s="67"/>
      <c r="S9" s="65"/>
      <c r="T9" s="66"/>
      <c r="U9" s="67"/>
      <c r="V9" s="67"/>
      <c r="W9" s="67"/>
      <c r="X9" s="67"/>
      <c r="Y9" s="65"/>
      <c r="Z9" s="66"/>
      <c r="AA9" s="67"/>
      <c r="AB9" s="67"/>
      <c r="AC9" s="65"/>
      <c r="AD9" s="66"/>
      <c r="AE9" s="67"/>
      <c r="AF9" s="67"/>
      <c r="AG9" s="67"/>
      <c r="AH9" s="68"/>
    </row>
    <row r="10" s="1" customFormat="1" ht="17.1" customHeight="1" spans="2:39">
      <c r="B10" s="64"/>
      <c r="C10" s="65"/>
      <c r="D10" s="66"/>
      <c r="E10" s="67"/>
      <c r="F10" s="67"/>
      <c r="G10" s="65"/>
      <c r="H10" s="66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5"/>
      <c r="T10" s="66"/>
      <c r="U10" s="67"/>
      <c r="V10" s="67"/>
      <c r="W10" s="67"/>
      <c r="X10" s="67"/>
      <c r="Y10" s="65"/>
      <c r="Z10" s="66"/>
      <c r="AA10" s="67"/>
      <c r="AB10" s="67"/>
      <c r="AC10" s="65"/>
      <c r="AD10" s="66"/>
      <c r="AE10" s="67"/>
      <c r="AF10" s="67"/>
      <c r="AG10" s="67"/>
      <c r="AH10" s="68"/>
    </row>
    <row r="11" s="1" customFormat="1" ht="17.1" customHeight="1" spans="2:39">
      <c r="B11" s="64"/>
      <c r="C11" s="65"/>
      <c r="D11" s="66"/>
      <c r="E11" s="67"/>
      <c r="F11" s="67"/>
      <c r="G11" s="65"/>
      <c r="H11" s="66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5"/>
      <c r="T11" s="66"/>
      <c r="U11" s="67"/>
      <c r="V11" s="67"/>
      <c r="W11" s="67"/>
      <c r="X11" s="67"/>
      <c r="Y11" s="65"/>
      <c r="Z11" s="66"/>
      <c r="AA11" s="67"/>
      <c r="AB11" s="67"/>
      <c r="AC11" s="65"/>
      <c r="AD11" s="66"/>
      <c r="AE11" s="67"/>
      <c r="AF11" s="67"/>
      <c r="AG11" s="67"/>
      <c r="AH11" s="68"/>
    </row>
    <row r="12" s="1" customFormat="1" ht="17.1" customHeight="1" spans="2:39">
      <c r="B12" s="64"/>
      <c r="C12" s="65"/>
      <c r="D12" s="66"/>
      <c r="E12" s="67"/>
      <c r="F12" s="67"/>
      <c r="G12" s="65"/>
      <c r="H12" s="66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5"/>
      <c r="T12" s="66"/>
      <c r="U12" s="67"/>
      <c r="V12" s="67"/>
      <c r="W12" s="67"/>
      <c r="X12" s="67"/>
      <c r="Y12" s="65"/>
      <c r="Z12" s="66"/>
      <c r="AA12" s="67"/>
      <c r="AB12" s="67"/>
      <c r="AC12" s="65"/>
      <c r="AD12" s="66"/>
      <c r="AE12" s="67"/>
      <c r="AF12" s="67"/>
      <c r="AG12" s="67"/>
      <c r="AH12" s="68"/>
    </row>
    <row r="13" s="1" customFormat="1" ht="17.1" customHeight="1" spans="2:39">
      <c r="B13" s="64"/>
      <c r="C13" s="65"/>
      <c r="D13" s="66"/>
      <c r="E13" s="67"/>
      <c r="F13" s="67"/>
      <c r="G13" s="65"/>
      <c r="H13" s="66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5"/>
      <c r="T13" s="66"/>
      <c r="U13" s="67"/>
      <c r="V13" s="67"/>
      <c r="W13" s="67"/>
      <c r="X13" s="67"/>
      <c r="Y13" s="65"/>
      <c r="Z13" s="66"/>
      <c r="AA13" s="67"/>
      <c r="AB13" s="67"/>
      <c r="AC13" s="65"/>
      <c r="AD13" s="66"/>
      <c r="AE13" s="67"/>
      <c r="AF13" s="67"/>
      <c r="AG13" s="67"/>
      <c r="AH13" s="68"/>
    </row>
    <row r="14" s="1" customFormat="1" ht="17.1" customHeight="1" spans="2:39">
      <c r="B14" s="64"/>
      <c r="C14" s="65"/>
      <c r="D14" s="66"/>
      <c r="E14" s="67"/>
      <c r="F14" s="67"/>
      <c r="G14" s="65"/>
      <c r="H14" s="66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5"/>
      <c r="T14" s="66"/>
      <c r="U14" s="67"/>
      <c r="V14" s="67"/>
      <c r="W14" s="67"/>
      <c r="X14" s="67"/>
      <c r="Y14" s="65"/>
      <c r="Z14" s="66"/>
      <c r="AA14" s="67"/>
      <c r="AB14" s="67"/>
      <c r="AC14" s="65"/>
      <c r="AD14" s="66"/>
      <c r="AE14" s="67"/>
      <c r="AF14" s="67"/>
      <c r="AG14" s="67"/>
      <c r="AH14" s="68"/>
    </row>
    <row r="15" s="1" customFormat="1" ht="17.1" customHeight="1" spans="2:39">
      <c r="B15" s="64"/>
      <c r="C15" s="65"/>
      <c r="D15" s="66"/>
      <c r="E15" s="67"/>
      <c r="F15" s="67"/>
      <c r="G15" s="65"/>
      <c r="H15" s="66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5"/>
      <c r="T15" s="66"/>
      <c r="U15" s="67"/>
      <c r="V15" s="67"/>
      <c r="W15" s="67"/>
      <c r="X15" s="67"/>
      <c r="Y15" s="65"/>
      <c r="Z15" s="66"/>
      <c r="AA15" s="67"/>
      <c r="AB15" s="67"/>
      <c r="AC15" s="65"/>
      <c r="AD15" s="66"/>
      <c r="AE15" s="67"/>
      <c r="AF15" s="67"/>
      <c r="AG15" s="67"/>
      <c r="AH15" s="68"/>
    </row>
    <row r="16" s="1" customFormat="1" ht="17.1" customHeight="1" spans="2:39">
      <c r="B16" s="64"/>
      <c r="C16" s="65"/>
      <c r="D16" s="66"/>
      <c r="E16" s="67"/>
      <c r="F16" s="67"/>
      <c r="G16" s="65"/>
      <c r="H16" s="66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5"/>
      <c r="T16" s="66"/>
      <c r="U16" s="67"/>
      <c r="V16" s="67"/>
      <c r="W16" s="67"/>
      <c r="X16" s="67"/>
      <c r="Y16" s="65"/>
      <c r="Z16" s="66"/>
      <c r="AA16" s="67"/>
      <c r="AB16" s="67"/>
      <c r="AC16" s="65"/>
      <c r="AD16" s="66"/>
      <c r="AE16" s="67"/>
      <c r="AF16" s="67"/>
      <c r="AG16" s="67"/>
      <c r="AH16" s="68"/>
    </row>
    <row r="17" s="1" customFormat="1" ht="17.1" customHeight="1" spans="2:34">
      <c r="B17" s="64"/>
      <c r="C17" s="65"/>
      <c r="D17" s="66"/>
      <c r="E17" s="67"/>
      <c r="F17" s="67"/>
      <c r="G17" s="65"/>
      <c r="H17" s="66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5"/>
      <c r="T17" s="69"/>
      <c r="U17" s="70"/>
      <c r="V17" s="70"/>
      <c r="W17" s="70"/>
      <c r="X17" s="70"/>
      <c r="Y17" s="71"/>
      <c r="Z17" s="66"/>
      <c r="AA17" s="67"/>
      <c r="AB17" s="67"/>
      <c r="AC17" s="65"/>
      <c r="AD17" s="66"/>
      <c r="AE17" s="67"/>
      <c r="AF17" s="67"/>
      <c r="AG17" s="67"/>
      <c r="AH17" s="68"/>
    </row>
    <row r="18" s="1" customFormat="1" ht="17.1" customHeight="1" spans="2:34">
      <c r="B18" s="64"/>
      <c r="C18" s="65"/>
      <c r="D18" s="66"/>
      <c r="E18" s="67"/>
      <c r="F18" s="67"/>
      <c r="G18" s="65"/>
      <c r="H18" s="66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5"/>
      <c r="T18" s="66"/>
      <c r="U18" s="67"/>
      <c r="V18" s="67"/>
      <c r="W18" s="67"/>
      <c r="X18" s="67"/>
      <c r="Y18" s="65"/>
      <c r="Z18" s="66"/>
      <c r="AA18" s="67"/>
      <c r="AB18" s="67"/>
      <c r="AC18" s="65"/>
      <c r="AD18" s="66"/>
      <c r="AE18" s="67"/>
      <c r="AF18" s="67"/>
      <c r="AG18" s="67"/>
      <c r="AH18" s="68"/>
    </row>
    <row r="19" s="1" customFormat="1" ht="17.1" customHeight="1" spans="2:34">
      <c r="B19" s="64"/>
      <c r="C19" s="65"/>
      <c r="D19" s="66"/>
      <c r="E19" s="67"/>
      <c r="F19" s="67"/>
      <c r="G19" s="65"/>
      <c r="H19" s="66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5"/>
      <c r="T19" s="66"/>
      <c r="U19" s="67"/>
      <c r="V19" s="67"/>
      <c r="W19" s="67"/>
      <c r="X19" s="67"/>
      <c r="Y19" s="65"/>
      <c r="Z19" s="66"/>
      <c r="AA19" s="67"/>
      <c r="AB19" s="67"/>
      <c r="AC19" s="65"/>
      <c r="AD19" s="66"/>
      <c r="AE19" s="67"/>
      <c r="AF19" s="67"/>
      <c r="AG19" s="67"/>
      <c r="AH19" s="68"/>
    </row>
    <row r="20" s="1" customFormat="1" ht="17.1" customHeight="1" spans="2:34">
      <c r="B20" s="64"/>
      <c r="C20" s="65"/>
      <c r="D20" s="66"/>
      <c r="E20" s="67"/>
      <c r="F20" s="67"/>
      <c r="G20" s="65"/>
      <c r="H20" s="66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5"/>
      <c r="T20" s="66"/>
      <c r="U20" s="67"/>
      <c r="V20" s="67"/>
      <c r="W20" s="67"/>
      <c r="X20" s="67"/>
      <c r="Y20" s="65"/>
      <c r="Z20" s="66"/>
      <c r="AA20" s="67"/>
      <c r="AB20" s="67"/>
      <c r="AC20" s="65"/>
      <c r="AD20" s="66"/>
      <c r="AE20" s="67"/>
      <c r="AF20" s="67"/>
      <c r="AG20" s="67"/>
      <c r="AH20" s="68"/>
    </row>
    <row r="21" s="1" customFormat="1" ht="17.1" customHeight="1" spans="2:34">
      <c r="B21" s="64"/>
      <c r="C21" s="65"/>
      <c r="D21" s="66"/>
      <c r="E21" s="67"/>
      <c r="F21" s="67"/>
      <c r="G21" s="65"/>
      <c r="H21" s="66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5"/>
      <c r="T21" s="66"/>
      <c r="U21" s="67"/>
      <c r="V21" s="67"/>
      <c r="W21" s="67"/>
      <c r="X21" s="67"/>
      <c r="Y21" s="65"/>
      <c r="Z21" s="66"/>
      <c r="AA21" s="67"/>
      <c r="AB21" s="67"/>
      <c r="AC21" s="65"/>
      <c r="AD21" s="66"/>
      <c r="AE21" s="67"/>
      <c r="AF21" s="67"/>
      <c r="AG21" s="67"/>
      <c r="AH21" s="68"/>
    </row>
    <row r="22" s="1" customFormat="1" ht="17.1" customHeight="1" spans="2:34">
      <c r="B22" s="64"/>
      <c r="C22" s="65"/>
      <c r="D22" s="66"/>
      <c r="E22" s="67"/>
      <c r="F22" s="67"/>
      <c r="G22" s="65"/>
      <c r="H22" s="66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5"/>
      <c r="T22" s="66"/>
      <c r="U22" s="67"/>
      <c r="V22" s="67"/>
      <c r="W22" s="67"/>
      <c r="X22" s="67"/>
      <c r="Y22" s="65"/>
      <c r="Z22" s="66"/>
      <c r="AA22" s="67"/>
      <c r="AB22" s="67"/>
      <c r="AC22" s="65"/>
      <c r="AD22" s="66"/>
      <c r="AE22" s="67"/>
      <c r="AF22" s="67"/>
      <c r="AG22" s="67"/>
      <c r="AH22" s="68"/>
    </row>
    <row r="23" s="1" customFormat="1" ht="17.1" customHeight="1" spans="2:34">
      <c r="B23" s="59" t="s">
        <v>723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8"/>
    </row>
    <row r="24" s="1" customFormat="1" ht="17.1" customHeight="1" spans="2:34">
      <c r="B24" s="72" t="s">
        <v>724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4"/>
      <c r="O24" s="73" t="s">
        <v>725</v>
      </c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5"/>
    </row>
    <row r="25" s="1" customFormat="1" ht="17.1" customHeight="1" spans="2:34">
      <c r="B25" s="72" t="s">
        <v>726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4"/>
      <c r="O25" s="73" t="s">
        <v>727</v>
      </c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5"/>
    </row>
    <row r="26" s="1" customFormat="1" ht="17.1" customHeight="1" spans="2:34">
      <c r="B26" s="72" t="s">
        <v>728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4"/>
      <c r="O26" s="73" t="s">
        <v>729</v>
      </c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5"/>
    </row>
    <row r="27" s="1" customFormat="1" ht="17.1" customHeight="1" spans="2:34">
      <c r="B27" s="72" t="s">
        <v>730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  <c r="O27" s="73" t="s">
        <v>731</v>
      </c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5"/>
    </row>
    <row r="28" s="1" customFormat="1" ht="17.1" customHeight="1" spans="2:34">
      <c r="B28" s="72" t="s">
        <v>732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4"/>
      <c r="O28" s="73" t="s">
        <v>733</v>
      </c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5"/>
    </row>
    <row r="29" s="1" customFormat="1" ht="17.1" customHeight="1" spans="2:34">
      <c r="B29" s="72" t="s">
        <v>734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4"/>
      <c r="O29" s="73" t="s">
        <v>735</v>
      </c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5"/>
    </row>
    <row r="30" s="1" customFormat="1" ht="17.1" customHeight="1" spans="2:34">
      <c r="B30" s="72" t="s">
        <v>736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4"/>
      <c r="O30" s="73" t="s">
        <v>737</v>
      </c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5"/>
    </row>
    <row r="31" s="1" customFormat="1" ht="17.1" customHeight="1" spans="2:34">
      <c r="B31" s="72" t="s">
        <v>738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4"/>
      <c r="O31" s="73" t="s">
        <v>136</v>
      </c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5"/>
    </row>
    <row r="32" s="1" customFormat="1" ht="17.1" customHeight="1" spans="2:34">
      <c r="B32" s="72" t="s">
        <v>739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4"/>
      <c r="O32" s="73" t="s">
        <v>88</v>
      </c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5"/>
    </row>
    <row r="33" s="1" customFormat="1" ht="17.1" customHeight="1" spans="2:34">
      <c r="B33" s="72" t="s">
        <v>740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4"/>
      <c r="O33" s="73" t="s">
        <v>741</v>
      </c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5"/>
    </row>
    <row r="34" s="1" customFormat="1" ht="17.1" customHeight="1" spans="2:34">
      <c r="B34" s="72" t="s">
        <v>742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73" t="s">
        <v>743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5"/>
    </row>
    <row r="35" s="1" customFormat="1" ht="17.1" customHeight="1" spans="2:34">
      <c r="B35" s="72" t="s">
        <v>744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4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5"/>
    </row>
    <row r="36" s="1" customFormat="1" ht="17.1" customHeight="1" spans="2:34">
      <c r="B36" s="72" t="s">
        <v>470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4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5"/>
    </row>
    <row r="37" s="1" customFormat="1" ht="17.1" customHeight="1" spans="2:34">
      <c r="B37" s="76" t="s">
        <v>692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8"/>
      <c r="O37" s="79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1"/>
    </row>
    <row r="38" s="1" customFormat="1" ht="17.1" customHeight="1" spans="2:34">
      <c r="B38" s="82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6"/>
    </row>
    <row r="39" s="1" customFormat="1" ht="17.1" customHeight="1" spans="2:34">
      <c r="B39" s="87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90"/>
    </row>
    <row r="40" s="1" customFormat="1" ht="17.1" customHeight="1" spans="2:34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85"/>
      <c r="AC40" s="85"/>
      <c r="AD40" s="85"/>
      <c r="AE40" s="85"/>
      <c r="AF40" s="85"/>
      <c r="AG40" s="85"/>
      <c r="AH40" s="86"/>
    </row>
    <row r="41" s="1" customFormat="1" ht="17.1" customHeight="1" spans="2:34"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5"/>
      <c r="M41" s="95"/>
      <c r="N41" s="95"/>
      <c r="O41" s="95"/>
      <c r="P41" s="96"/>
      <c r="Q41" s="95"/>
      <c r="R41" s="94"/>
      <c r="S41" s="95"/>
      <c r="T41" s="95"/>
      <c r="U41" s="95"/>
      <c r="V41" s="95"/>
      <c r="W41" s="95"/>
      <c r="X41" s="96"/>
      <c r="Y41" s="95"/>
      <c r="Z41" s="95"/>
      <c r="AA41" s="96"/>
      <c r="AB41" s="95"/>
      <c r="AC41" s="95"/>
      <c r="AD41" s="95"/>
      <c r="AE41" s="95"/>
      <c r="AF41" s="96"/>
      <c r="AG41" s="95"/>
      <c r="AH41" s="97"/>
    </row>
    <row r="42" s="1" customFormat="1" ht="17.1" customHeight="1" spans="2:34">
      <c r="B42" s="93"/>
      <c r="C42" s="94"/>
      <c r="D42" s="95"/>
      <c r="E42" s="95"/>
      <c r="F42" s="95"/>
      <c r="G42" s="95"/>
      <c r="H42" s="95"/>
      <c r="I42" s="95"/>
      <c r="J42" s="95"/>
      <c r="K42" s="96"/>
      <c r="L42" s="95"/>
      <c r="M42" s="95"/>
      <c r="N42" s="95"/>
      <c r="O42" s="95"/>
      <c r="P42" s="96"/>
      <c r="Q42" s="95"/>
      <c r="R42" s="94"/>
      <c r="S42" s="95"/>
      <c r="T42" s="95"/>
      <c r="U42" s="95"/>
      <c r="V42" s="95"/>
      <c r="W42" s="95"/>
      <c r="X42" s="96"/>
      <c r="Y42" s="95"/>
      <c r="Z42" s="95"/>
      <c r="AA42" s="96"/>
      <c r="AB42" s="95"/>
      <c r="AC42" s="95"/>
      <c r="AD42" s="95"/>
      <c r="AE42" s="95"/>
      <c r="AF42" s="96"/>
      <c r="AG42" s="95"/>
      <c r="AH42" s="97"/>
    </row>
    <row r="43" s="1" customFormat="1" ht="17.1" customHeight="1" spans="2:34">
      <c r="B43" s="93"/>
      <c r="C43" s="94"/>
      <c r="D43" s="95"/>
      <c r="E43" s="95"/>
      <c r="F43" s="95"/>
      <c r="G43" s="95"/>
      <c r="H43" s="95"/>
      <c r="I43" s="95"/>
      <c r="J43" s="95"/>
      <c r="K43" s="96"/>
      <c r="L43" s="95"/>
      <c r="M43" s="95"/>
      <c r="N43" s="95"/>
      <c r="O43" s="95"/>
      <c r="P43" s="96"/>
      <c r="Q43" s="95"/>
      <c r="R43" s="94"/>
      <c r="S43" s="95"/>
      <c r="T43" s="95"/>
      <c r="U43" s="95"/>
      <c r="V43" s="95"/>
      <c r="W43" s="95"/>
      <c r="X43" s="96"/>
      <c r="Y43" s="95"/>
      <c r="Z43" s="95"/>
      <c r="AA43" s="96"/>
      <c r="AB43" s="95"/>
      <c r="AC43" s="95"/>
      <c r="AD43" s="95"/>
      <c r="AE43" s="95"/>
      <c r="AF43" s="96"/>
      <c r="AG43" s="95"/>
      <c r="AH43" s="97"/>
    </row>
    <row r="44" s="1" customFormat="1" ht="20.1" customHeight="1" spans="2:34">
      <c r="B44" s="34" t="s">
        <v>17</v>
      </c>
      <c r="C44" s="98"/>
      <c r="D44" s="99" t="s">
        <v>475</v>
      </c>
      <c r="E44" s="100"/>
      <c r="F44" s="100"/>
      <c r="G44" s="101"/>
      <c r="H44" s="101"/>
      <c r="I44" s="101"/>
      <c r="J44" s="102"/>
      <c r="K44" s="99" t="s">
        <v>476</v>
      </c>
      <c r="L44" s="100"/>
      <c r="M44" s="100"/>
      <c r="N44" s="101"/>
      <c r="O44" s="102"/>
      <c r="P44" s="99" t="s">
        <v>477</v>
      </c>
      <c r="Q44" s="103"/>
      <c r="R44" s="104"/>
      <c r="S44" s="99" t="s">
        <v>478</v>
      </c>
      <c r="T44" s="100"/>
      <c r="U44" s="100"/>
      <c r="V44" s="101"/>
      <c r="W44" s="102"/>
      <c r="X44" s="99" t="s">
        <v>477</v>
      </c>
      <c r="Y44" s="103"/>
      <c r="Z44" s="104"/>
      <c r="AA44" s="100" t="s">
        <v>479</v>
      </c>
      <c r="AB44" s="100"/>
      <c r="AC44" s="100"/>
      <c r="AD44" s="101"/>
      <c r="AE44" s="102"/>
      <c r="AF44" s="99" t="s">
        <v>477</v>
      </c>
      <c r="AG44" s="103"/>
      <c r="AH44" s="105"/>
    </row>
  </sheetData>
  <mergeCells count="133">
    <mergeCell ref="K1:V1"/>
    <mergeCell ref="W1:AH1"/>
    <mergeCell ref="W2:Y2"/>
    <mergeCell ref="Z2:AB2"/>
    <mergeCell ref="AC2:AE2"/>
    <mergeCell ref="AF2:AH2"/>
    <mergeCell ref="W3:Y3"/>
    <mergeCell ref="Z3:AH3"/>
    <mergeCell ref="K4:M4"/>
    <mergeCell ref="N4:V4"/>
    <mergeCell ref="W4:Y4"/>
    <mergeCell ref="Z4:AB4"/>
    <mergeCell ref="AC4:AH4"/>
    <mergeCell ref="D5:G5"/>
    <mergeCell ref="H5:S5"/>
    <mergeCell ref="T5:Y5"/>
    <mergeCell ref="Z5:AC5"/>
    <mergeCell ref="D6:G6"/>
    <mergeCell ref="H6:S6"/>
    <mergeCell ref="T6:Y6"/>
    <mergeCell ref="Z6:AC6"/>
    <mergeCell ref="B7:C7"/>
    <mergeCell ref="D7:G7"/>
    <mergeCell ref="H7:S7"/>
    <mergeCell ref="T7:Y7"/>
    <mergeCell ref="Z7:AC7"/>
    <mergeCell ref="AD7:AH7"/>
    <mergeCell ref="B8:C8"/>
    <mergeCell ref="D8:G8"/>
    <mergeCell ref="H8:S8"/>
    <mergeCell ref="T8:Y8"/>
    <mergeCell ref="Z8:AC8"/>
    <mergeCell ref="AD8:AH8"/>
    <mergeCell ref="B9:C9"/>
    <mergeCell ref="D9:G9"/>
    <mergeCell ref="H9:S9"/>
    <mergeCell ref="T9:Y9"/>
    <mergeCell ref="Z9:AC9"/>
    <mergeCell ref="AD9:AH9"/>
    <mergeCell ref="B10:C10"/>
    <mergeCell ref="D10:G10"/>
    <mergeCell ref="H10:S10"/>
    <mergeCell ref="T10:Y10"/>
    <mergeCell ref="Z10:AC10"/>
    <mergeCell ref="AD10:AH10"/>
    <mergeCell ref="B11:C11"/>
    <mergeCell ref="D11:G11"/>
    <mergeCell ref="H11:S11"/>
    <mergeCell ref="T11:Y11"/>
    <mergeCell ref="Z11:AC11"/>
    <mergeCell ref="AD11:AH11"/>
    <mergeCell ref="B12:C12"/>
    <mergeCell ref="D12:G12"/>
    <mergeCell ref="H12:S12"/>
    <mergeCell ref="T12:Y12"/>
    <mergeCell ref="Z12:AC12"/>
    <mergeCell ref="AD12:AH12"/>
    <mergeCell ref="B13:C13"/>
    <mergeCell ref="D13:G13"/>
    <mergeCell ref="H13:S13"/>
    <mergeCell ref="T13:Y13"/>
    <mergeCell ref="Z13:AC13"/>
    <mergeCell ref="AD13:AH13"/>
    <mergeCell ref="B14:C14"/>
    <mergeCell ref="D14:G14"/>
    <mergeCell ref="H14:S14"/>
    <mergeCell ref="T14:Y14"/>
    <mergeCell ref="Z14:AC14"/>
    <mergeCell ref="AD14:AH14"/>
    <mergeCell ref="B15:C15"/>
    <mergeCell ref="D15:G15"/>
    <mergeCell ref="H15:S15"/>
    <mergeCell ref="T15:Y15"/>
    <mergeCell ref="Z15:AC15"/>
    <mergeCell ref="AD15:AH15"/>
    <mergeCell ref="B16:C16"/>
    <mergeCell ref="D16:G16"/>
    <mergeCell ref="H16:S16"/>
    <mergeCell ref="T16:Y16"/>
    <mergeCell ref="Z16:AC16"/>
    <mergeCell ref="AD16:AH16"/>
    <mergeCell ref="B17:C17"/>
    <mergeCell ref="D17:G17"/>
    <mergeCell ref="H17:S17"/>
    <mergeCell ref="T17:Y17"/>
    <mergeCell ref="Z17:AC17"/>
    <mergeCell ref="AD17:AH17"/>
    <mergeCell ref="B18:C18"/>
    <mergeCell ref="D18:G18"/>
    <mergeCell ref="H18:S18"/>
    <mergeCell ref="T18:Y18"/>
    <mergeCell ref="Z18:AC18"/>
    <mergeCell ref="AD18:AH18"/>
    <mergeCell ref="B19:C19"/>
    <mergeCell ref="D19:G19"/>
    <mergeCell ref="H19:S19"/>
    <mergeCell ref="T19:Y19"/>
    <mergeCell ref="Z19:AC19"/>
    <mergeCell ref="AD19:AH19"/>
    <mergeCell ref="B20:C20"/>
    <mergeCell ref="D20:G20"/>
    <mergeCell ref="H20:S20"/>
    <mergeCell ref="T20:Y20"/>
    <mergeCell ref="Z20:AC20"/>
    <mergeCell ref="AD20:AH20"/>
    <mergeCell ref="B21:C21"/>
    <mergeCell ref="D21:G21"/>
    <mergeCell ref="H21:S21"/>
    <mergeCell ref="T21:Y21"/>
    <mergeCell ref="Z21:AC21"/>
    <mergeCell ref="AD21:AH21"/>
    <mergeCell ref="B22:C22"/>
    <mergeCell ref="D22:G22"/>
    <mergeCell ref="H22:S22"/>
    <mergeCell ref="T22:Y22"/>
    <mergeCell ref="Z22:AC22"/>
    <mergeCell ref="AD22:AH22"/>
    <mergeCell ref="N39:T39"/>
    <mergeCell ref="U39:AA39"/>
    <mergeCell ref="AB39:AH39"/>
    <mergeCell ref="N40:T40"/>
    <mergeCell ref="U40:AA40"/>
    <mergeCell ref="B44:C44"/>
    <mergeCell ref="D44:J44"/>
    <mergeCell ref="K44:O44"/>
    <mergeCell ref="P44:R44"/>
    <mergeCell ref="S44:W44"/>
    <mergeCell ref="X44:Z44"/>
    <mergeCell ref="AA44:AE44"/>
    <mergeCell ref="AF44:AH44"/>
    <mergeCell ref="B1:J4"/>
    <mergeCell ref="B37:N38"/>
    <mergeCell ref="B39:M40"/>
  </mergeCells>
  <hyperlinks>
    <hyperlink ref="AI1" location="索引!A1" display="返回索引"/>
  </hyperlink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>
    <oddHeader>&amp;R       
&amp;7 &amp;P         &amp;N    .
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I36"/>
  <sheetViews>
    <sheetView showGridLines="0" view="pageBreakPreview" zoomScale="115" zoomScaleNormal="160" workbookViewId="0">
      <selection activeCell="A37" sqref="$A37:$XFD66"/>
    </sheetView>
  </sheetViews>
  <sheetFormatPr defaultColWidth="3.33333333333333" defaultRowHeight="14.1" customHeight="1"/>
  <cols>
    <col min="1" max="34" width="3.33333333333333" customWidth="1"/>
  </cols>
  <sheetData>
    <row r="1" ht="24.95" customHeight="1" spans="2:34">
      <c r="B1" s="476" t="s">
        <v>0</v>
      </c>
      <c r="C1" s="477"/>
      <c r="D1" s="477"/>
      <c r="E1" s="477"/>
      <c r="F1" s="477"/>
      <c r="G1" s="477"/>
      <c r="H1" s="477"/>
      <c r="I1" s="477"/>
      <c r="J1" s="478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6"/>
      <c r="W1" s="547" t="str">
        <f>IF(项目名称&lt;&gt;0,项目名称,"")</f>
        <v>镇江海纳川物流产业发展有限责任公司
罐区及船舶发放VOC治理项目</v>
      </c>
      <c r="X1" s="548"/>
      <c r="Y1" s="548"/>
      <c r="Z1" s="548"/>
      <c r="AA1" s="548"/>
      <c r="AB1" s="548"/>
      <c r="AC1" s="548"/>
      <c r="AD1" s="548"/>
      <c r="AE1" s="548"/>
      <c r="AF1" s="548"/>
      <c r="AG1" s="548"/>
      <c r="AH1" s="549"/>
    </row>
    <row r="2" ht="20.1" customHeight="1" spans="2:34">
      <c r="B2" s="479"/>
      <c r="C2" s="480"/>
      <c r="D2" s="480"/>
      <c r="E2" s="480"/>
      <c r="F2" s="480"/>
      <c r="G2" s="480"/>
      <c r="H2" s="480"/>
      <c r="I2" s="480"/>
      <c r="J2" s="481"/>
      <c r="K2" s="550" t="s">
        <v>23</v>
      </c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1"/>
      <c r="W2" s="17" t="s">
        <v>3</v>
      </c>
      <c r="X2" s="18"/>
      <c r="Y2" s="18"/>
      <c r="Z2" s="19" t="str">
        <f>工程号</f>
        <v>202321</v>
      </c>
      <c r="AA2" s="20"/>
      <c r="AB2" s="21"/>
      <c r="AC2" s="22" t="s">
        <v>5</v>
      </c>
      <c r="AD2" s="23"/>
      <c r="AE2" s="24"/>
      <c r="AF2" s="19" t="str">
        <f>IF(主项号&lt;&gt;0,主项号,"")</f>
        <v>02</v>
      </c>
      <c r="AG2" s="20"/>
      <c r="AH2" s="25"/>
    </row>
    <row r="3" ht="20.1" customHeight="1" spans="2:34">
      <c r="B3" s="479"/>
      <c r="C3" s="480"/>
      <c r="D3" s="480"/>
      <c r="E3" s="480"/>
      <c r="F3" s="480"/>
      <c r="G3" s="480"/>
      <c r="H3" s="480"/>
      <c r="I3" s="480"/>
      <c r="J3" s="481"/>
      <c r="K3" s="552" t="s">
        <v>24</v>
      </c>
      <c r="L3" s="553"/>
      <c r="M3" s="553"/>
      <c r="N3" s="553"/>
      <c r="O3" s="553"/>
      <c r="P3" s="553"/>
      <c r="Q3" s="553"/>
      <c r="R3" s="553"/>
      <c r="S3" s="553"/>
      <c r="T3" s="553"/>
      <c r="U3" s="553"/>
      <c r="V3" s="554"/>
      <c r="W3" s="29" t="s">
        <v>8</v>
      </c>
      <c r="X3" s="23"/>
      <c r="Y3" s="23"/>
      <c r="Z3" s="30" t="str">
        <f>IF(工程号&lt;&gt;0,工程号&amp;"-"&amp;主项号&amp;"K03/0","")</f>
        <v>202321-02K03/0</v>
      </c>
      <c r="AA3" s="30"/>
      <c r="AB3" s="30"/>
      <c r="AC3" s="30"/>
      <c r="AD3" s="30"/>
      <c r="AE3" s="30"/>
      <c r="AF3" s="30"/>
      <c r="AG3" s="30"/>
      <c r="AH3" s="31"/>
    </row>
    <row r="4" ht="20.1" customHeight="1" spans="2:34">
      <c r="B4" s="487"/>
      <c r="C4" s="488"/>
      <c r="D4" s="488"/>
      <c r="E4" s="488"/>
      <c r="F4" s="488"/>
      <c r="G4" s="488"/>
      <c r="H4" s="488"/>
      <c r="I4" s="488"/>
      <c r="J4" s="489"/>
      <c r="K4" s="276" t="s">
        <v>9</v>
      </c>
      <c r="L4" s="259"/>
      <c r="M4" s="260"/>
      <c r="N4" s="261"/>
      <c r="O4" s="262"/>
      <c r="P4" s="262"/>
      <c r="Q4" s="262"/>
      <c r="R4" s="262"/>
      <c r="S4" s="262"/>
      <c r="T4" s="262"/>
      <c r="U4" s="262"/>
      <c r="V4" s="263"/>
      <c r="W4" s="34" t="s">
        <v>10</v>
      </c>
      <c r="X4" s="35"/>
      <c r="Y4" s="36"/>
      <c r="Z4" s="40" t="s">
        <v>11</v>
      </c>
      <c r="AA4" s="41"/>
      <c r="AB4" s="42"/>
      <c r="AC4" s="43" t="s">
        <v>12</v>
      </c>
      <c r="AD4" s="43"/>
      <c r="AE4" s="43"/>
      <c r="AF4" s="44"/>
      <c r="AG4" s="44"/>
      <c r="AH4" s="45"/>
    </row>
    <row r="5" s="1" customFormat="1" ht="18.95" customHeight="1" spans="2:34">
      <c r="B5" s="555" t="s">
        <v>25</v>
      </c>
      <c r="C5" s="58"/>
      <c r="D5" s="56" t="s">
        <v>26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8"/>
      <c r="P5" s="56" t="s">
        <v>27</v>
      </c>
      <c r="Q5" s="57"/>
      <c r="R5" s="57"/>
      <c r="S5" s="57"/>
      <c r="T5" s="57"/>
      <c r="U5" s="57"/>
      <c r="V5" s="57"/>
      <c r="W5" s="57"/>
      <c r="X5" s="57"/>
      <c r="Y5" s="58"/>
      <c r="Z5" s="56" t="s">
        <v>28</v>
      </c>
      <c r="AA5" s="57"/>
      <c r="AB5" s="58"/>
      <c r="AC5" s="556" t="s">
        <v>29</v>
      </c>
      <c r="AD5" s="557"/>
      <c r="AE5" s="558"/>
      <c r="AF5" s="556" t="s">
        <v>30</v>
      </c>
      <c r="AG5" s="559"/>
      <c r="AH5" s="560"/>
    </row>
    <row r="6" s="1" customFormat="1" ht="18.95" customHeight="1" spans="2:34">
      <c r="B6" s="442" t="s">
        <v>31</v>
      </c>
      <c r="C6" s="443"/>
      <c r="D6" s="561" t="s">
        <v>32</v>
      </c>
      <c r="E6" s="562"/>
      <c r="F6" s="562"/>
      <c r="G6" s="562"/>
      <c r="H6" s="562"/>
      <c r="I6" s="562"/>
      <c r="J6" s="562"/>
      <c r="K6" s="562"/>
      <c r="L6" s="562"/>
      <c r="M6" s="562"/>
      <c r="N6" s="562"/>
      <c r="O6" s="563"/>
      <c r="P6" s="447" t="s">
        <v>33</v>
      </c>
      <c r="Q6" s="397"/>
      <c r="R6" s="397"/>
      <c r="S6" s="397"/>
      <c r="T6" s="397"/>
      <c r="U6" s="397"/>
      <c r="V6" s="397"/>
      <c r="W6" s="397"/>
      <c r="X6" s="397"/>
      <c r="Y6" s="443"/>
      <c r="Z6" s="472" t="s">
        <v>34</v>
      </c>
      <c r="AA6" s="253"/>
      <c r="AB6" s="564"/>
      <c r="AC6" s="451" t="s">
        <v>35</v>
      </c>
      <c r="AD6" s="452"/>
      <c r="AE6" s="565"/>
      <c r="AF6" s="451" t="s">
        <v>36</v>
      </c>
      <c r="AG6" s="452"/>
      <c r="AH6" s="453"/>
    </row>
    <row r="7" s="1" customFormat="1" ht="17.1" customHeight="1" spans="2:34">
      <c r="B7" s="566">
        <v>1</v>
      </c>
      <c r="C7" s="567"/>
      <c r="D7" s="568" t="s">
        <v>37</v>
      </c>
      <c r="E7" s="569"/>
      <c r="F7" s="569"/>
      <c r="G7" s="569"/>
      <c r="H7" s="569"/>
      <c r="I7" s="569"/>
      <c r="J7" s="569"/>
      <c r="K7" s="569"/>
      <c r="L7" s="569"/>
      <c r="M7" s="569"/>
      <c r="N7" s="569"/>
      <c r="O7" s="570"/>
      <c r="P7" s="567" t="s">
        <v>38</v>
      </c>
      <c r="Q7" s="567"/>
      <c r="R7" s="567"/>
      <c r="S7" s="567"/>
      <c r="T7" s="567"/>
      <c r="U7" s="567"/>
      <c r="V7" s="567"/>
      <c r="W7" s="567"/>
      <c r="X7" s="567"/>
      <c r="Y7" s="567"/>
      <c r="Z7" s="571">
        <v>0</v>
      </c>
      <c r="AA7" s="572"/>
      <c r="AB7" s="572"/>
      <c r="AC7" s="572">
        <v>1</v>
      </c>
      <c r="AD7" s="572"/>
      <c r="AE7" s="572"/>
      <c r="AF7" s="572">
        <v>1</v>
      </c>
      <c r="AG7" s="572"/>
      <c r="AH7" s="573"/>
    </row>
    <row r="8" s="1" customFormat="1" ht="17.1" customHeight="1" spans="2:34">
      <c r="B8" s="566">
        <v>2</v>
      </c>
      <c r="C8" s="567"/>
      <c r="D8" s="574" t="s">
        <v>39</v>
      </c>
      <c r="E8" s="569"/>
      <c r="F8" s="569"/>
      <c r="G8" s="569"/>
      <c r="H8" s="569"/>
      <c r="I8" s="569"/>
      <c r="J8" s="569"/>
      <c r="K8" s="569"/>
      <c r="L8" s="569"/>
      <c r="M8" s="569"/>
      <c r="N8" s="569"/>
      <c r="O8" s="569"/>
      <c r="P8" s="567" t="s">
        <v>38</v>
      </c>
      <c r="Q8" s="567"/>
      <c r="R8" s="567"/>
      <c r="S8" s="567"/>
      <c r="T8" s="567"/>
      <c r="U8" s="567"/>
      <c r="V8" s="567"/>
      <c r="W8" s="567"/>
      <c r="X8" s="567"/>
      <c r="Y8" s="567"/>
      <c r="Z8" s="571">
        <v>0</v>
      </c>
      <c r="AA8" s="572"/>
      <c r="AB8" s="572"/>
      <c r="AC8" s="572">
        <v>2</v>
      </c>
      <c r="AD8" s="572"/>
      <c r="AE8" s="572"/>
      <c r="AF8" s="572">
        <v>1</v>
      </c>
      <c r="AG8" s="572"/>
      <c r="AH8" s="573"/>
    </row>
    <row r="9" s="1" customFormat="1" ht="17.1" customHeight="1" spans="2:34">
      <c r="B9" s="566">
        <v>3</v>
      </c>
      <c r="C9" s="567"/>
      <c r="D9" s="574" t="s">
        <v>40</v>
      </c>
      <c r="E9" s="569"/>
      <c r="F9" s="569"/>
      <c r="G9" s="569"/>
      <c r="H9" s="569"/>
      <c r="I9" s="569"/>
      <c r="J9" s="569"/>
      <c r="K9" s="569"/>
      <c r="L9" s="569"/>
      <c r="M9" s="569"/>
      <c r="N9" s="569"/>
      <c r="O9" s="569"/>
      <c r="P9" s="567" t="s">
        <v>41</v>
      </c>
      <c r="Q9" s="567"/>
      <c r="R9" s="567"/>
      <c r="S9" s="567"/>
      <c r="T9" s="567"/>
      <c r="U9" s="567"/>
      <c r="V9" s="567"/>
      <c r="W9" s="567"/>
      <c r="X9" s="567"/>
      <c r="Y9" s="567"/>
      <c r="Z9" s="571">
        <v>0</v>
      </c>
      <c r="AA9" s="572"/>
      <c r="AB9" s="572"/>
      <c r="AC9" s="572">
        <v>3</v>
      </c>
      <c r="AD9" s="572"/>
      <c r="AE9" s="572"/>
      <c r="AF9" s="572">
        <v>1</v>
      </c>
      <c r="AG9" s="572"/>
      <c r="AH9" s="573"/>
    </row>
    <row r="10" s="1" customFormat="1" ht="17.1" customHeight="1" spans="2:34">
      <c r="B10" s="566">
        <v>4</v>
      </c>
      <c r="C10" s="567"/>
      <c r="D10" s="574" t="s">
        <v>42</v>
      </c>
      <c r="E10" s="569"/>
      <c r="F10" s="569"/>
      <c r="G10" s="569"/>
      <c r="H10" s="569"/>
      <c r="I10" s="569"/>
      <c r="J10" s="569"/>
      <c r="K10" s="569"/>
      <c r="L10" s="569"/>
      <c r="M10" s="569"/>
      <c r="N10" s="569"/>
      <c r="O10" s="569"/>
      <c r="P10" s="567" t="s">
        <v>43</v>
      </c>
      <c r="Q10" s="567"/>
      <c r="R10" s="567"/>
      <c r="S10" s="567"/>
      <c r="T10" s="567"/>
      <c r="U10" s="567"/>
      <c r="V10" s="567"/>
      <c r="W10" s="567"/>
      <c r="X10" s="567"/>
      <c r="Y10" s="567"/>
      <c r="Z10" s="571">
        <v>0</v>
      </c>
      <c r="AA10" s="572"/>
      <c r="AB10" s="572"/>
      <c r="AC10" s="572">
        <v>4</v>
      </c>
      <c r="AD10" s="572"/>
      <c r="AE10" s="572"/>
      <c r="AF10" s="572">
        <v>1</v>
      </c>
      <c r="AG10" s="572"/>
      <c r="AH10" s="573"/>
    </row>
    <row r="11" s="1" customFormat="1" ht="17.1" customHeight="1" spans="2:34">
      <c r="B11" s="566">
        <v>5</v>
      </c>
      <c r="C11" s="567"/>
      <c r="D11" s="568" t="s">
        <v>44</v>
      </c>
      <c r="E11" s="569"/>
      <c r="F11" s="569"/>
      <c r="G11" s="569"/>
      <c r="H11" s="569"/>
      <c r="I11" s="569"/>
      <c r="J11" s="569"/>
      <c r="K11" s="569"/>
      <c r="L11" s="569"/>
      <c r="M11" s="569"/>
      <c r="N11" s="569"/>
      <c r="O11" s="570"/>
      <c r="P11" s="567" t="s">
        <v>45</v>
      </c>
      <c r="Q11" s="567"/>
      <c r="R11" s="567"/>
      <c r="S11" s="567"/>
      <c r="T11" s="567"/>
      <c r="U11" s="567"/>
      <c r="V11" s="567"/>
      <c r="W11" s="567"/>
      <c r="X11" s="567"/>
      <c r="Y11" s="567"/>
      <c r="Z11" s="571">
        <v>0</v>
      </c>
      <c r="AA11" s="572"/>
      <c r="AB11" s="572"/>
      <c r="AC11" s="572">
        <v>5</v>
      </c>
      <c r="AD11" s="572"/>
      <c r="AE11" s="572"/>
      <c r="AF11" s="572">
        <v>2</v>
      </c>
      <c r="AG11" s="572"/>
      <c r="AH11" s="573"/>
    </row>
    <row r="12" s="1" customFormat="1" ht="17.1" customHeight="1" spans="2:34">
      <c r="B12" s="566">
        <v>6</v>
      </c>
      <c r="C12" s="567"/>
      <c r="D12" s="574" t="s">
        <v>46</v>
      </c>
      <c r="E12" s="569"/>
      <c r="F12" s="569"/>
      <c r="G12" s="569"/>
      <c r="H12" s="569"/>
      <c r="I12" s="569"/>
      <c r="J12" s="569"/>
      <c r="K12" s="569"/>
      <c r="L12" s="569"/>
      <c r="M12" s="569"/>
      <c r="N12" s="569"/>
      <c r="O12" s="569"/>
      <c r="P12" s="567" t="s">
        <v>47</v>
      </c>
      <c r="Q12" s="567"/>
      <c r="R12" s="567"/>
      <c r="S12" s="567"/>
      <c r="T12" s="567"/>
      <c r="U12" s="567"/>
      <c r="V12" s="567"/>
      <c r="W12" s="567"/>
      <c r="X12" s="567"/>
      <c r="Y12" s="567"/>
      <c r="Z12" s="571">
        <v>0</v>
      </c>
      <c r="AA12" s="572"/>
      <c r="AB12" s="572"/>
      <c r="AC12" s="572">
        <v>7</v>
      </c>
      <c r="AD12" s="572"/>
      <c r="AE12" s="572"/>
      <c r="AF12" s="572">
        <v>1</v>
      </c>
      <c r="AG12" s="572"/>
      <c r="AH12" s="573"/>
    </row>
    <row r="13" s="1" customFormat="1" ht="17.1" customHeight="1" spans="2:34">
      <c r="B13" s="566">
        <v>7</v>
      </c>
      <c r="C13" s="567"/>
      <c r="D13" s="574" t="s">
        <v>48</v>
      </c>
      <c r="E13" s="569"/>
      <c r="F13" s="569"/>
      <c r="G13" s="569"/>
      <c r="H13" s="569"/>
      <c r="I13" s="569"/>
      <c r="J13" s="569"/>
      <c r="K13" s="569"/>
      <c r="L13" s="569"/>
      <c r="M13" s="569"/>
      <c r="N13" s="569"/>
      <c r="O13" s="569"/>
      <c r="P13" s="567" t="s">
        <v>49</v>
      </c>
      <c r="Q13" s="567"/>
      <c r="R13" s="567"/>
      <c r="S13" s="567"/>
      <c r="T13" s="567"/>
      <c r="U13" s="567"/>
      <c r="V13" s="567"/>
      <c r="W13" s="567"/>
      <c r="X13" s="567"/>
      <c r="Y13" s="567"/>
      <c r="Z13" s="571">
        <v>0</v>
      </c>
      <c r="AA13" s="572"/>
      <c r="AB13" s="572"/>
      <c r="AC13" s="572">
        <v>8</v>
      </c>
      <c r="AD13" s="572"/>
      <c r="AE13" s="572"/>
      <c r="AF13" s="572">
        <v>1</v>
      </c>
      <c r="AG13" s="572"/>
      <c r="AH13" s="573"/>
    </row>
    <row r="14" s="1" customFormat="1" ht="17.1" customHeight="1" spans="2:34">
      <c r="B14" s="566">
        <v>8</v>
      </c>
      <c r="C14" s="567"/>
      <c r="D14" s="574" t="s">
        <v>50</v>
      </c>
      <c r="E14" s="569"/>
      <c r="F14" s="569"/>
      <c r="G14" s="569"/>
      <c r="H14" s="569"/>
      <c r="I14" s="569"/>
      <c r="J14" s="569"/>
      <c r="K14" s="569"/>
      <c r="L14" s="569"/>
      <c r="M14" s="569"/>
      <c r="N14" s="569"/>
      <c r="O14" s="569"/>
      <c r="P14" s="567" t="s">
        <v>51</v>
      </c>
      <c r="Q14" s="567"/>
      <c r="R14" s="567"/>
      <c r="S14" s="567"/>
      <c r="T14" s="567"/>
      <c r="U14" s="567"/>
      <c r="V14" s="567"/>
      <c r="W14" s="567"/>
      <c r="X14" s="567"/>
      <c r="Y14" s="567"/>
      <c r="Z14" s="571">
        <v>0</v>
      </c>
      <c r="AA14" s="572"/>
      <c r="AB14" s="572"/>
      <c r="AC14" s="572">
        <v>9</v>
      </c>
      <c r="AD14" s="572"/>
      <c r="AE14" s="572"/>
      <c r="AF14" s="572">
        <v>2</v>
      </c>
      <c r="AG14" s="572"/>
      <c r="AH14" s="573"/>
    </row>
    <row r="15" s="1" customFormat="1" ht="17.1" customHeight="1" spans="2:34">
      <c r="B15" s="566">
        <v>9</v>
      </c>
      <c r="C15" s="567"/>
      <c r="D15" s="574" t="s">
        <v>52</v>
      </c>
      <c r="E15" s="569"/>
      <c r="F15" s="569"/>
      <c r="G15" s="569"/>
      <c r="H15" s="569"/>
      <c r="I15" s="569"/>
      <c r="J15" s="569"/>
      <c r="K15" s="569"/>
      <c r="L15" s="569"/>
      <c r="M15" s="569"/>
      <c r="N15" s="569"/>
      <c r="O15" s="569"/>
      <c r="P15" s="567" t="s">
        <v>53</v>
      </c>
      <c r="Q15" s="567"/>
      <c r="R15" s="567"/>
      <c r="S15" s="567"/>
      <c r="T15" s="567"/>
      <c r="U15" s="567"/>
      <c r="V15" s="567"/>
      <c r="W15" s="567"/>
      <c r="X15" s="567"/>
      <c r="Y15" s="567"/>
      <c r="Z15" s="571">
        <v>0</v>
      </c>
      <c r="AA15" s="572"/>
      <c r="AB15" s="572"/>
      <c r="AC15" s="572">
        <v>11</v>
      </c>
      <c r="AD15" s="572"/>
      <c r="AE15" s="572"/>
      <c r="AF15" s="572">
        <v>1</v>
      </c>
      <c r="AG15" s="572"/>
      <c r="AH15" s="573"/>
    </row>
    <row r="16" s="1" customFormat="1" ht="17.1" customHeight="1" spans="2:34">
      <c r="B16" s="566">
        <v>10</v>
      </c>
      <c r="C16" s="567"/>
      <c r="D16" s="574" t="s">
        <v>54</v>
      </c>
      <c r="E16" s="569"/>
      <c r="F16" s="569"/>
      <c r="G16" s="569"/>
      <c r="H16" s="569"/>
      <c r="I16" s="569"/>
      <c r="J16" s="569"/>
      <c r="K16" s="569"/>
      <c r="L16" s="569"/>
      <c r="M16" s="569"/>
      <c r="N16" s="569"/>
      <c r="O16" s="569"/>
      <c r="P16" s="567" t="s">
        <v>55</v>
      </c>
      <c r="Q16" s="567"/>
      <c r="R16" s="567"/>
      <c r="S16" s="567"/>
      <c r="T16" s="567"/>
      <c r="U16" s="567"/>
      <c r="V16" s="567"/>
      <c r="W16" s="567"/>
      <c r="X16" s="567"/>
      <c r="Y16" s="567"/>
      <c r="Z16" s="571">
        <v>0</v>
      </c>
      <c r="AA16" s="572"/>
      <c r="AB16" s="572"/>
      <c r="AC16" s="572">
        <v>12</v>
      </c>
      <c r="AD16" s="572"/>
      <c r="AE16" s="572"/>
      <c r="AF16" s="572">
        <v>1</v>
      </c>
      <c r="AG16" s="572"/>
      <c r="AH16" s="573"/>
    </row>
    <row r="17" s="1" customFormat="1" ht="17.1" customHeight="1" spans="1:35">
      <c r="B17" s="566">
        <v>11</v>
      </c>
      <c r="C17" s="567"/>
      <c r="D17" s="574" t="s">
        <v>56</v>
      </c>
      <c r="E17" s="569"/>
      <c r="F17" s="569"/>
      <c r="G17" s="569"/>
      <c r="H17" s="569"/>
      <c r="I17" s="569"/>
      <c r="J17" s="569"/>
      <c r="K17" s="569"/>
      <c r="L17" s="569"/>
      <c r="M17" s="569"/>
      <c r="N17" s="569"/>
      <c r="O17" s="569"/>
      <c r="P17" s="567" t="s">
        <v>57</v>
      </c>
      <c r="Q17" s="567"/>
      <c r="R17" s="567"/>
      <c r="S17" s="567"/>
      <c r="T17" s="567"/>
      <c r="U17" s="567"/>
      <c r="V17" s="567"/>
      <c r="W17" s="567"/>
      <c r="X17" s="567"/>
      <c r="Y17" s="567"/>
      <c r="Z17" s="571">
        <v>0</v>
      </c>
      <c r="AA17" s="572"/>
      <c r="AB17" s="572"/>
      <c r="AC17" s="572">
        <v>13</v>
      </c>
      <c r="AD17" s="572"/>
      <c r="AE17" s="572"/>
      <c r="AF17" s="572">
        <v>1</v>
      </c>
      <c r="AG17" s="572"/>
      <c r="AH17" s="573"/>
    </row>
    <row r="18" s="1" customFormat="1" ht="17.1" customHeight="1" spans="1:35">
      <c r="B18" s="566">
        <v>12</v>
      </c>
      <c r="C18" s="567"/>
      <c r="D18" s="574" t="s">
        <v>58</v>
      </c>
      <c r="E18" s="569"/>
      <c r="F18" s="569"/>
      <c r="G18" s="569"/>
      <c r="H18" s="569"/>
      <c r="I18" s="569"/>
      <c r="J18" s="569"/>
      <c r="K18" s="569"/>
      <c r="L18" s="569"/>
      <c r="M18" s="569"/>
      <c r="N18" s="569"/>
      <c r="O18" s="569"/>
      <c r="P18" s="567" t="s">
        <v>59</v>
      </c>
      <c r="Q18" s="567"/>
      <c r="R18" s="567"/>
      <c r="S18" s="567"/>
      <c r="T18" s="567"/>
      <c r="U18" s="567"/>
      <c r="V18" s="567"/>
      <c r="W18" s="567"/>
      <c r="X18" s="567"/>
      <c r="Y18" s="567"/>
      <c r="Z18" s="571">
        <v>0</v>
      </c>
      <c r="AA18" s="572"/>
      <c r="AB18" s="572"/>
      <c r="AC18" s="572">
        <v>14</v>
      </c>
      <c r="AD18" s="572"/>
      <c r="AE18" s="572"/>
      <c r="AF18" s="572">
        <v>1</v>
      </c>
      <c r="AG18" s="572"/>
      <c r="AH18" s="573"/>
    </row>
    <row r="19" s="1" customFormat="1" ht="17.1" customHeight="1" spans="1:35">
      <c r="B19" s="566"/>
      <c r="C19" s="567"/>
      <c r="D19" s="574"/>
      <c r="E19" s="569"/>
      <c r="F19" s="569"/>
      <c r="G19" s="569"/>
      <c r="H19" s="569"/>
      <c r="I19" s="569"/>
      <c r="J19" s="569"/>
      <c r="K19" s="569"/>
      <c r="L19" s="569"/>
      <c r="M19" s="569"/>
      <c r="N19" s="569"/>
      <c r="O19" s="569"/>
      <c r="P19" s="567"/>
      <c r="Q19" s="567"/>
      <c r="R19" s="567"/>
      <c r="S19" s="567"/>
      <c r="T19" s="567"/>
      <c r="U19" s="567"/>
      <c r="V19" s="567"/>
      <c r="W19" s="567"/>
      <c r="X19" s="567"/>
      <c r="Y19" s="567"/>
      <c r="Z19" s="571"/>
      <c r="AA19" s="572"/>
      <c r="AB19" s="572"/>
      <c r="AC19" s="572"/>
      <c r="AD19" s="572"/>
      <c r="AE19" s="572"/>
      <c r="AF19" s="572"/>
      <c r="AG19" s="572"/>
      <c r="AH19" s="573"/>
    </row>
    <row r="20" s="1" customFormat="1" ht="17.1" customHeight="1" spans="1:35">
      <c r="B20" s="575"/>
      <c r="C20" s="576"/>
      <c r="D20" s="577"/>
      <c r="E20" s="578"/>
      <c r="F20" s="578"/>
      <c r="G20" s="578"/>
      <c r="H20" s="578"/>
      <c r="I20" s="578"/>
      <c r="J20" s="578"/>
      <c r="K20" s="578"/>
      <c r="L20" s="578"/>
      <c r="M20" s="578"/>
      <c r="N20" s="578"/>
      <c r="O20" s="578"/>
      <c r="P20" s="576"/>
      <c r="Q20" s="576"/>
      <c r="R20" s="576"/>
      <c r="S20" s="576"/>
      <c r="T20" s="576"/>
      <c r="U20" s="576"/>
      <c r="V20" s="576"/>
      <c r="W20" s="576"/>
      <c r="X20" s="576"/>
      <c r="Y20" s="576"/>
      <c r="Z20" s="571"/>
      <c r="AA20" s="572"/>
      <c r="AB20" s="572"/>
      <c r="AC20" s="572"/>
      <c r="AD20" s="572"/>
      <c r="AE20" s="572"/>
      <c r="AF20" s="572"/>
      <c r="AG20" s="572"/>
      <c r="AH20" s="573"/>
    </row>
    <row r="21" s="1" customFormat="1" ht="17.1" customHeight="1" spans="1:35">
      <c r="B21" s="566"/>
      <c r="C21" s="567"/>
      <c r="D21" s="574"/>
      <c r="E21" s="569"/>
      <c r="F21" s="569"/>
      <c r="G21" s="569"/>
      <c r="H21" s="569"/>
      <c r="I21" s="569"/>
      <c r="J21" s="569"/>
      <c r="K21" s="569"/>
      <c r="L21" s="569"/>
      <c r="M21" s="569"/>
      <c r="N21" s="569"/>
      <c r="O21" s="569"/>
      <c r="P21" s="567"/>
      <c r="Q21" s="567"/>
      <c r="R21" s="567"/>
      <c r="S21" s="567"/>
      <c r="T21" s="567"/>
      <c r="U21" s="567"/>
      <c r="V21" s="567"/>
      <c r="W21" s="567"/>
      <c r="X21" s="567"/>
      <c r="Y21" s="567"/>
      <c r="Z21" s="571"/>
      <c r="AA21" s="572"/>
      <c r="AB21" s="572"/>
      <c r="AC21" s="572"/>
      <c r="AD21" s="572"/>
      <c r="AE21" s="572"/>
      <c r="AF21" s="572"/>
      <c r="AG21" s="572"/>
      <c r="AH21" s="573"/>
    </row>
    <row r="22" s="1" customFormat="1" ht="17.1" customHeight="1" spans="1:35">
      <c r="B22" s="566"/>
      <c r="C22" s="567"/>
      <c r="D22" s="574"/>
      <c r="E22" s="569"/>
      <c r="F22" s="569"/>
      <c r="G22" s="569"/>
      <c r="H22" s="569"/>
      <c r="I22" s="569"/>
      <c r="J22" s="569"/>
      <c r="K22" s="569"/>
      <c r="L22" s="569"/>
      <c r="M22" s="569"/>
      <c r="N22" s="569"/>
      <c r="O22" s="569"/>
      <c r="P22" s="567"/>
      <c r="Q22" s="567"/>
      <c r="R22" s="567"/>
      <c r="S22" s="567"/>
      <c r="T22" s="567"/>
      <c r="U22" s="567"/>
      <c r="V22" s="567"/>
      <c r="W22" s="567"/>
      <c r="X22" s="567"/>
      <c r="Y22" s="567"/>
      <c r="Z22" s="571"/>
      <c r="AA22" s="572"/>
      <c r="AB22" s="572"/>
      <c r="AC22" s="572"/>
      <c r="AD22" s="572"/>
      <c r="AE22" s="572"/>
      <c r="AF22" s="572"/>
      <c r="AG22" s="572"/>
      <c r="AH22" s="573"/>
    </row>
    <row r="23" s="1" customFormat="1" ht="17.1" customHeight="1" spans="1:35">
      <c r="B23" s="566"/>
      <c r="C23" s="567"/>
      <c r="D23" s="574"/>
      <c r="E23" s="569"/>
      <c r="F23" s="569"/>
      <c r="G23" s="569"/>
      <c r="H23" s="569"/>
      <c r="I23" s="569"/>
      <c r="J23" s="569"/>
      <c r="K23" s="569"/>
      <c r="L23" s="569"/>
      <c r="M23" s="569"/>
      <c r="N23" s="569"/>
      <c r="O23" s="569"/>
      <c r="P23" s="567"/>
      <c r="Q23" s="567"/>
      <c r="R23" s="567"/>
      <c r="S23" s="567"/>
      <c r="T23" s="567"/>
      <c r="U23" s="567"/>
      <c r="V23" s="567"/>
      <c r="W23" s="567"/>
      <c r="X23" s="567"/>
      <c r="Y23" s="567"/>
      <c r="Z23" s="571"/>
      <c r="AA23" s="572"/>
      <c r="AB23" s="572"/>
      <c r="AC23" s="572"/>
      <c r="AD23" s="572"/>
      <c r="AE23" s="572"/>
      <c r="AF23" s="572"/>
      <c r="AG23" s="572"/>
      <c r="AH23" s="573"/>
    </row>
    <row r="24" s="1" customFormat="1" ht="17.1" customHeight="1" spans="1:35">
      <c r="B24" s="566"/>
      <c r="C24" s="567"/>
      <c r="D24" s="574"/>
      <c r="E24" s="569"/>
      <c r="F24" s="569"/>
      <c r="G24" s="569"/>
      <c r="H24" s="569"/>
      <c r="I24" s="569"/>
      <c r="J24" s="569"/>
      <c r="K24" s="569"/>
      <c r="L24" s="569"/>
      <c r="M24" s="569"/>
      <c r="N24" s="569"/>
      <c r="O24" s="569"/>
      <c r="P24" s="567"/>
      <c r="Q24" s="567"/>
      <c r="R24" s="567"/>
      <c r="S24" s="567"/>
      <c r="T24" s="567"/>
      <c r="U24" s="567"/>
      <c r="V24" s="567"/>
      <c r="W24" s="567"/>
      <c r="X24" s="567"/>
      <c r="Y24" s="567"/>
      <c r="Z24" s="571"/>
      <c r="AA24" s="572"/>
      <c r="AB24" s="572"/>
      <c r="AC24" s="572"/>
      <c r="AD24" s="572"/>
      <c r="AE24" s="572"/>
      <c r="AF24" s="572"/>
      <c r="AG24" s="572"/>
      <c r="AH24" s="573"/>
    </row>
    <row r="25" s="1" customFormat="1" ht="17.1" customHeight="1" spans="1:35">
      <c r="B25" s="566"/>
      <c r="C25" s="567"/>
      <c r="D25" s="574"/>
      <c r="E25" s="569"/>
      <c r="F25" s="569"/>
      <c r="G25" s="569"/>
      <c r="H25" s="569"/>
      <c r="I25" s="569"/>
      <c r="J25" s="569"/>
      <c r="K25" s="569"/>
      <c r="L25" s="569"/>
      <c r="M25" s="569"/>
      <c r="N25" s="569"/>
      <c r="O25" s="569"/>
      <c r="P25" s="567"/>
      <c r="Q25" s="567"/>
      <c r="R25" s="567"/>
      <c r="S25" s="567"/>
      <c r="T25" s="567"/>
      <c r="U25" s="567"/>
      <c r="V25" s="567"/>
      <c r="W25" s="567"/>
      <c r="X25" s="567"/>
      <c r="Y25" s="567"/>
      <c r="Z25" s="571"/>
      <c r="AA25" s="572"/>
      <c r="AB25" s="572"/>
      <c r="AC25" s="572"/>
      <c r="AD25" s="572"/>
      <c r="AE25" s="572"/>
      <c r="AF25" s="572"/>
      <c r="AG25" s="572"/>
      <c r="AH25" s="573"/>
    </row>
    <row r="26" s="475" customFormat="1" ht="17.1" customHeight="1" spans="1:35">
      <c r="A26" s="1"/>
      <c r="B26" s="566"/>
      <c r="C26" s="567"/>
      <c r="D26" s="574"/>
      <c r="E26" s="569"/>
      <c r="F26" s="569"/>
      <c r="G26" s="569"/>
      <c r="H26" s="569"/>
      <c r="I26" s="569"/>
      <c r="J26" s="569"/>
      <c r="K26" s="569"/>
      <c r="L26" s="569"/>
      <c r="M26" s="569"/>
      <c r="N26" s="569"/>
      <c r="O26" s="569"/>
      <c r="P26" s="567"/>
      <c r="Q26" s="567"/>
      <c r="R26" s="567"/>
      <c r="S26" s="567"/>
      <c r="T26" s="567"/>
      <c r="U26" s="567"/>
      <c r="V26" s="567"/>
      <c r="W26" s="567"/>
      <c r="X26" s="567"/>
      <c r="Y26" s="567"/>
      <c r="Z26" s="571"/>
      <c r="AA26" s="572"/>
      <c r="AB26" s="572"/>
      <c r="AC26" s="572"/>
      <c r="AD26" s="572"/>
      <c r="AE26" s="572"/>
      <c r="AF26" s="572"/>
      <c r="AG26" s="572"/>
      <c r="AH26" s="573"/>
      <c r="AI26" s="1"/>
    </row>
    <row r="27" s="475" customFormat="1" ht="17.1" customHeight="1" spans="1:35">
      <c r="A27" s="1"/>
      <c r="B27" s="566"/>
      <c r="C27" s="567"/>
      <c r="D27" s="574"/>
      <c r="E27" s="569"/>
      <c r="F27" s="569"/>
      <c r="G27" s="569"/>
      <c r="H27" s="569"/>
      <c r="I27" s="569"/>
      <c r="J27" s="569"/>
      <c r="K27" s="569"/>
      <c r="L27" s="569"/>
      <c r="M27" s="569"/>
      <c r="N27" s="569"/>
      <c r="O27" s="569"/>
      <c r="P27" s="567"/>
      <c r="Q27" s="567"/>
      <c r="R27" s="567"/>
      <c r="S27" s="567"/>
      <c r="T27" s="567"/>
      <c r="U27" s="567"/>
      <c r="V27" s="567"/>
      <c r="W27" s="567"/>
      <c r="X27" s="567"/>
      <c r="Y27" s="567"/>
      <c r="Z27" s="571"/>
      <c r="AA27" s="572"/>
      <c r="AB27" s="572"/>
      <c r="AC27" s="572"/>
      <c r="AD27" s="572"/>
      <c r="AE27" s="572"/>
      <c r="AF27" s="572"/>
      <c r="AG27" s="572"/>
      <c r="AH27" s="573"/>
      <c r="AI27" s="1"/>
    </row>
    <row r="28" s="475" customFormat="1" ht="17.1" customHeight="1" spans="1:35">
      <c r="A28" s="1"/>
      <c r="B28" s="566"/>
      <c r="C28" s="567"/>
      <c r="D28" s="574"/>
      <c r="E28" s="569"/>
      <c r="F28" s="569"/>
      <c r="G28" s="569"/>
      <c r="H28" s="569"/>
      <c r="I28" s="569"/>
      <c r="J28" s="569"/>
      <c r="K28" s="569"/>
      <c r="L28" s="569"/>
      <c r="M28" s="569"/>
      <c r="N28" s="569"/>
      <c r="O28" s="569"/>
      <c r="P28" s="567"/>
      <c r="Q28" s="567"/>
      <c r="R28" s="567"/>
      <c r="S28" s="567"/>
      <c r="T28" s="567"/>
      <c r="U28" s="567"/>
      <c r="V28" s="567"/>
      <c r="W28" s="567"/>
      <c r="X28" s="567"/>
      <c r="Y28" s="567"/>
      <c r="Z28" s="571"/>
      <c r="AA28" s="572"/>
      <c r="AB28" s="572"/>
      <c r="AC28" s="572"/>
      <c r="AD28" s="572"/>
      <c r="AE28" s="572"/>
      <c r="AF28" s="572"/>
      <c r="AG28" s="572"/>
      <c r="AH28" s="573"/>
      <c r="AI28" s="1"/>
    </row>
    <row r="29" s="1" customFormat="1" ht="17.1" customHeight="1" spans="1:35">
      <c r="B29" s="566"/>
      <c r="C29" s="567"/>
      <c r="D29" s="574"/>
      <c r="E29" s="569"/>
      <c r="F29" s="569"/>
      <c r="G29" s="569"/>
      <c r="H29" s="569"/>
      <c r="I29" s="569"/>
      <c r="J29" s="569"/>
      <c r="K29" s="569"/>
      <c r="L29" s="569"/>
      <c r="M29" s="569"/>
      <c r="N29" s="569"/>
      <c r="O29" s="569"/>
      <c r="P29" s="567"/>
      <c r="Q29" s="567"/>
      <c r="R29" s="567"/>
      <c r="S29" s="567"/>
      <c r="T29" s="567"/>
      <c r="U29" s="567"/>
      <c r="V29" s="567"/>
      <c r="W29" s="567"/>
      <c r="X29" s="567"/>
      <c r="Y29" s="567"/>
      <c r="Z29" s="571"/>
      <c r="AA29" s="572"/>
      <c r="AB29" s="572"/>
      <c r="AC29" s="572"/>
      <c r="AD29" s="572"/>
      <c r="AE29" s="572"/>
      <c r="AF29" s="572"/>
      <c r="AG29" s="572"/>
      <c r="AH29" s="573"/>
    </row>
    <row r="30" s="1" customFormat="1" ht="17.1" customHeight="1" spans="1:35">
      <c r="B30" s="566"/>
      <c r="C30" s="567"/>
      <c r="D30" s="574"/>
      <c r="E30" s="569"/>
      <c r="F30" s="569"/>
      <c r="G30" s="569"/>
      <c r="H30" s="569"/>
      <c r="I30" s="569"/>
      <c r="J30" s="569"/>
      <c r="K30" s="569"/>
      <c r="L30" s="569"/>
      <c r="M30" s="569"/>
      <c r="N30" s="569"/>
      <c r="O30" s="569"/>
      <c r="P30" s="567"/>
      <c r="Q30" s="567"/>
      <c r="R30" s="567"/>
      <c r="S30" s="567"/>
      <c r="T30" s="567"/>
      <c r="U30" s="567"/>
      <c r="V30" s="567"/>
      <c r="W30" s="567"/>
      <c r="X30" s="567"/>
      <c r="Y30" s="567"/>
      <c r="Z30" s="571"/>
      <c r="AA30" s="572"/>
      <c r="AB30" s="572"/>
      <c r="AC30" s="572"/>
      <c r="AD30" s="572"/>
      <c r="AE30" s="572"/>
      <c r="AF30" s="572"/>
      <c r="AG30" s="572"/>
      <c r="AH30" s="573"/>
    </row>
    <row r="31" s="1" customFormat="1" ht="17.1" customHeight="1" spans="1:35">
      <c r="B31" s="566"/>
      <c r="C31" s="567"/>
      <c r="D31" s="574"/>
      <c r="E31" s="569"/>
      <c r="F31" s="569"/>
      <c r="G31" s="569"/>
      <c r="H31" s="569"/>
      <c r="I31" s="569"/>
      <c r="J31" s="569"/>
      <c r="K31" s="569"/>
      <c r="L31" s="569"/>
      <c r="M31" s="569"/>
      <c r="N31" s="569"/>
      <c r="O31" s="569"/>
      <c r="P31" s="567"/>
      <c r="Q31" s="567"/>
      <c r="R31" s="567"/>
      <c r="S31" s="567"/>
      <c r="T31" s="567"/>
      <c r="U31" s="567"/>
      <c r="V31" s="567"/>
      <c r="W31" s="567"/>
      <c r="X31" s="567"/>
      <c r="Y31" s="567"/>
      <c r="Z31" s="571"/>
      <c r="AA31" s="572"/>
      <c r="AB31" s="572"/>
      <c r="AC31" s="572"/>
      <c r="AD31" s="572"/>
      <c r="AE31" s="572"/>
      <c r="AF31" s="572"/>
      <c r="AG31" s="572"/>
      <c r="AH31" s="573"/>
    </row>
    <row r="32" s="1" customFormat="1" ht="17.1" customHeight="1" spans="1:35">
      <c r="B32" s="566"/>
      <c r="C32" s="567"/>
      <c r="D32" s="574"/>
      <c r="E32" s="569"/>
      <c r="F32" s="569"/>
      <c r="G32" s="569"/>
      <c r="H32" s="569"/>
      <c r="I32" s="569"/>
      <c r="J32" s="569"/>
      <c r="K32" s="569"/>
      <c r="L32" s="569"/>
      <c r="M32" s="569"/>
      <c r="N32" s="569"/>
      <c r="O32" s="569"/>
      <c r="P32" s="567"/>
      <c r="Q32" s="567"/>
      <c r="R32" s="567"/>
      <c r="S32" s="567"/>
      <c r="T32" s="567"/>
      <c r="U32" s="567"/>
      <c r="V32" s="567"/>
      <c r="W32" s="567"/>
      <c r="X32" s="567"/>
      <c r="Y32" s="567"/>
      <c r="Z32" s="571"/>
      <c r="AA32" s="572"/>
      <c r="AB32" s="572"/>
      <c r="AC32" s="572"/>
      <c r="AD32" s="572"/>
      <c r="AE32" s="572"/>
      <c r="AF32" s="572"/>
      <c r="AG32" s="572"/>
      <c r="AH32" s="573"/>
    </row>
    <row r="33" s="1" customFormat="1" ht="17.1" customHeight="1" spans="2:34">
      <c r="B33" s="566"/>
      <c r="C33" s="567"/>
      <c r="D33" s="574"/>
      <c r="E33" s="569"/>
      <c r="F33" s="569"/>
      <c r="G33" s="569"/>
      <c r="H33" s="569"/>
      <c r="I33" s="569"/>
      <c r="J33" s="569"/>
      <c r="K33" s="569"/>
      <c r="L33" s="569"/>
      <c r="M33" s="569"/>
      <c r="N33" s="569"/>
      <c r="O33" s="569"/>
      <c r="P33" s="567"/>
      <c r="Q33" s="567"/>
      <c r="R33" s="567"/>
      <c r="S33" s="567"/>
      <c r="T33" s="567"/>
      <c r="U33" s="567"/>
      <c r="V33" s="567"/>
      <c r="W33" s="567"/>
      <c r="X33" s="567"/>
      <c r="Y33" s="567"/>
      <c r="Z33" s="571"/>
      <c r="AA33" s="572"/>
      <c r="AB33" s="572"/>
      <c r="AC33" s="572"/>
      <c r="AD33" s="572"/>
      <c r="AE33" s="572"/>
      <c r="AF33" s="572"/>
      <c r="AG33" s="572"/>
      <c r="AH33" s="573"/>
    </row>
    <row r="34" s="1" customFormat="1" ht="17.1" customHeight="1" spans="2:34">
      <c r="B34" s="566"/>
      <c r="C34" s="567"/>
      <c r="D34" s="574"/>
      <c r="E34" s="569"/>
      <c r="F34" s="569"/>
      <c r="G34" s="569"/>
      <c r="H34" s="569"/>
      <c r="I34" s="569"/>
      <c r="J34" s="569"/>
      <c r="K34" s="569"/>
      <c r="L34" s="569"/>
      <c r="M34" s="569"/>
      <c r="N34" s="569"/>
      <c r="O34" s="569"/>
      <c r="P34" s="567"/>
      <c r="Q34" s="567"/>
      <c r="R34" s="567"/>
      <c r="S34" s="567"/>
      <c r="T34" s="567"/>
      <c r="U34" s="567"/>
      <c r="V34" s="567"/>
      <c r="W34" s="567"/>
      <c r="X34" s="567"/>
      <c r="Y34" s="567"/>
      <c r="Z34" s="571"/>
      <c r="AA34" s="572"/>
      <c r="AB34" s="572"/>
      <c r="AC34" s="572"/>
      <c r="AD34" s="572"/>
      <c r="AE34" s="572"/>
      <c r="AF34" s="572"/>
      <c r="AG34" s="572"/>
      <c r="AH34" s="573"/>
    </row>
    <row r="35" s="1" customFormat="1" ht="17.1" customHeight="1" spans="2:34">
      <c r="B35" s="566"/>
      <c r="C35" s="567"/>
      <c r="D35" s="574"/>
      <c r="E35" s="569"/>
      <c r="F35" s="569"/>
      <c r="G35" s="569"/>
      <c r="H35" s="569"/>
      <c r="I35" s="569"/>
      <c r="J35" s="569"/>
      <c r="K35" s="569"/>
      <c r="L35" s="569"/>
      <c r="M35" s="569"/>
      <c r="N35" s="569"/>
      <c r="O35" s="569"/>
      <c r="P35" s="567"/>
      <c r="Q35" s="567"/>
      <c r="R35" s="567"/>
      <c r="S35" s="567"/>
      <c r="T35" s="567"/>
      <c r="U35" s="567"/>
      <c r="V35" s="567"/>
      <c r="W35" s="567"/>
      <c r="X35" s="567"/>
      <c r="Y35" s="567"/>
      <c r="Z35" s="571"/>
      <c r="AA35" s="572"/>
      <c r="AB35" s="572"/>
      <c r="AC35" s="572"/>
      <c r="AD35" s="572"/>
      <c r="AE35" s="572"/>
      <c r="AF35" s="572"/>
      <c r="AG35" s="572"/>
      <c r="AH35" s="573"/>
    </row>
    <row r="36" s="1" customFormat="1" ht="17.1" customHeight="1" spans="2:34">
      <c r="B36" s="566"/>
      <c r="C36" s="567"/>
      <c r="D36" s="574"/>
      <c r="E36" s="569"/>
      <c r="F36" s="569"/>
      <c r="G36" s="569"/>
      <c r="H36" s="569"/>
      <c r="I36" s="569"/>
      <c r="J36" s="569"/>
      <c r="K36" s="569"/>
      <c r="L36" s="569"/>
      <c r="M36" s="569"/>
      <c r="N36" s="569"/>
      <c r="O36" s="569"/>
      <c r="P36" s="567"/>
      <c r="Q36" s="567"/>
      <c r="R36" s="567"/>
      <c r="S36" s="567"/>
      <c r="T36" s="567"/>
      <c r="U36" s="567"/>
      <c r="V36" s="567"/>
      <c r="W36" s="567"/>
      <c r="X36" s="567"/>
      <c r="Y36" s="567"/>
      <c r="Z36" s="571"/>
      <c r="AA36" s="572"/>
      <c r="AB36" s="572"/>
      <c r="AC36" s="572"/>
      <c r="AD36" s="572"/>
      <c r="AE36" s="572"/>
      <c r="AF36" s="572"/>
      <c r="AG36" s="572"/>
      <c r="AH36" s="573"/>
    </row>
  </sheetData>
  <mergeCells count="205">
    <mergeCell ref="W1:AH1"/>
    <mergeCell ref="W2:Y2"/>
    <mergeCell ref="Z2:AB2"/>
    <mergeCell ref="AC2:AE2"/>
    <mergeCell ref="AF2:AH2"/>
    <mergeCell ref="W3:Y3"/>
    <mergeCell ref="Z3:AH3"/>
    <mergeCell ref="K4:M4"/>
    <mergeCell ref="N4:V4"/>
    <mergeCell ref="W4:Y4"/>
    <mergeCell ref="Z4:AB4"/>
    <mergeCell ref="AC4:AH4"/>
    <mergeCell ref="B5:C5"/>
    <mergeCell ref="D5:O5"/>
    <mergeCell ref="P5:Y5"/>
    <mergeCell ref="Z5:AB5"/>
    <mergeCell ref="AC5:AE5"/>
    <mergeCell ref="AF5:AH5"/>
    <mergeCell ref="B6:C6"/>
    <mergeCell ref="D6:O6"/>
    <mergeCell ref="P6:Y6"/>
    <mergeCell ref="Z6:AB6"/>
    <mergeCell ref="AC6:AE6"/>
    <mergeCell ref="AF6:AH6"/>
    <mergeCell ref="B7:C7"/>
    <mergeCell ref="D7:O7"/>
    <mergeCell ref="P7:Y7"/>
    <mergeCell ref="Z7:AB7"/>
    <mergeCell ref="AC7:AE7"/>
    <mergeCell ref="AF7:AH7"/>
    <mergeCell ref="B8:C8"/>
    <mergeCell ref="D8:O8"/>
    <mergeCell ref="P8:Y8"/>
    <mergeCell ref="Z8:AB8"/>
    <mergeCell ref="AC8:AE8"/>
    <mergeCell ref="AF8:AH8"/>
    <mergeCell ref="B9:C9"/>
    <mergeCell ref="D9:O9"/>
    <mergeCell ref="P9:Y9"/>
    <mergeCell ref="Z9:AB9"/>
    <mergeCell ref="AC9:AE9"/>
    <mergeCell ref="AF9:AH9"/>
    <mergeCell ref="B10:C10"/>
    <mergeCell ref="D10:O10"/>
    <mergeCell ref="P10:Y10"/>
    <mergeCell ref="Z10:AB10"/>
    <mergeCell ref="AC10:AE10"/>
    <mergeCell ref="AF10:AH10"/>
    <mergeCell ref="B11:C11"/>
    <mergeCell ref="D11:O11"/>
    <mergeCell ref="P11:Y11"/>
    <mergeCell ref="Z11:AB11"/>
    <mergeCell ref="AC11:AE11"/>
    <mergeCell ref="AF11:AH11"/>
    <mergeCell ref="B12:C12"/>
    <mergeCell ref="D12:O12"/>
    <mergeCell ref="P12:Y12"/>
    <mergeCell ref="Z12:AB12"/>
    <mergeCell ref="AC12:AE12"/>
    <mergeCell ref="AF12:AH12"/>
    <mergeCell ref="B13:C13"/>
    <mergeCell ref="D13:O13"/>
    <mergeCell ref="P13:Y13"/>
    <mergeCell ref="Z13:AB13"/>
    <mergeCell ref="AC13:AE13"/>
    <mergeCell ref="AF13:AH13"/>
    <mergeCell ref="B14:C14"/>
    <mergeCell ref="D14:O14"/>
    <mergeCell ref="P14:Y14"/>
    <mergeCell ref="Z14:AB14"/>
    <mergeCell ref="AC14:AE14"/>
    <mergeCell ref="AF14:AH14"/>
    <mergeCell ref="B15:C15"/>
    <mergeCell ref="D15:O15"/>
    <mergeCell ref="P15:Y15"/>
    <mergeCell ref="Z15:AB15"/>
    <mergeCell ref="AC15:AE15"/>
    <mergeCell ref="AF15:AH15"/>
    <mergeCell ref="B16:C16"/>
    <mergeCell ref="D16:O16"/>
    <mergeCell ref="P16:Y16"/>
    <mergeCell ref="Z16:AB16"/>
    <mergeCell ref="AC16:AE16"/>
    <mergeCell ref="AF16:AH16"/>
    <mergeCell ref="B17:C17"/>
    <mergeCell ref="D17:O17"/>
    <mergeCell ref="P17:Y17"/>
    <mergeCell ref="Z17:AB17"/>
    <mergeCell ref="AC17:AE17"/>
    <mergeCell ref="AF17:AH17"/>
    <mergeCell ref="B18:C18"/>
    <mergeCell ref="D18:O18"/>
    <mergeCell ref="P18:Y18"/>
    <mergeCell ref="Z18:AB18"/>
    <mergeCell ref="AC18:AE18"/>
    <mergeCell ref="AF18:AH18"/>
    <mergeCell ref="B19:C19"/>
    <mergeCell ref="D19:O19"/>
    <mergeCell ref="P19:Y19"/>
    <mergeCell ref="Z19:AB19"/>
    <mergeCell ref="AC19:AE19"/>
    <mergeCell ref="AF19:AH19"/>
    <mergeCell ref="B20:C20"/>
    <mergeCell ref="D20:O20"/>
    <mergeCell ref="P20:Y20"/>
    <mergeCell ref="Z20:AB20"/>
    <mergeCell ref="AC20:AE20"/>
    <mergeCell ref="AF20:AH20"/>
    <mergeCell ref="B21:C21"/>
    <mergeCell ref="D21:O21"/>
    <mergeCell ref="P21:Y21"/>
    <mergeCell ref="Z21:AB21"/>
    <mergeCell ref="AC21:AE21"/>
    <mergeCell ref="AF21:AH21"/>
    <mergeCell ref="B22:C22"/>
    <mergeCell ref="D22:O22"/>
    <mergeCell ref="P22:Y22"/>
    <mergeCell ref="Z22:AB22"/>
    <mergeCell ref="AC22:AE22"/>
    <mergeCell ref="AF22:AH22"/>
    <mergeCell ref="B23:C23"/>
    <mergeCell ref="D23:O23"/>
    <mergeCell ref="P23:Y23"/>
    <mergeCell ref="Z23:AB23"/>
    <mergeCell ref="AC23:AE23"/>
    <mergeCell ref="AF23:AH23"/>
    <mergeCell ref="B24:C24"/>
    <mergeCell ref="D24:O24"/>
    <mergeCell ref="P24:Y24"/>
    <mergeCell ref="Z24:AB24"/>
    <mergeCell ref="AC24:AE24"/>
    <mergeCell ref="AF24:AH24"/>
    <mergeCell ref="B25:C25"/>
    <mergeCell ref="D25:O25"/>
    <mergeCell ref="P25:Y25"/>
    <mergeCell ref="Z25:AB25"/>
    <mergeCell ref="AC25:AE25"/>
    <mergeCell ref="AF25:AH25"/>
    <mergeCell ref="B26:C26"/>
    <mergeCell ref="D26:O26"/>
    <mergeCell ref="P26:Y26"/>
    <mergeCell ref="Z26:AB26"/>
    <mergeCell ref="AC26:AE26"/>
    <mergeCell ref="AF26:AH26"/>
    <mergeCell ref="B27:C27"/>
    <mergeCell ref="D27:O27"/>
    <mergeCell ref="P27:Y27"/>
    <mergeCell ref="Z27:AB27"/>
    <mergeCell ref="AC27:AE27"/>
    <mergeCell ref="AF27:AH27"/>
    <mergeCell ref="B28:C28"/>
    <mergeCell ref="D28:O28"/>
    <mergeCell ref="P28:Y28"/>
    <mergeCell ref="Z28:AB28"/>
    <mergeCell ref="AC28:AE28"/>
    <mergeCell ref="AF28:AH28"/>
    <mergeCell ref="B29:C29"/>
    <mergeCell ref="D29:O29"/>
    <mergeCell ref="P29:Y29"/>
    <mergeCell ref="Z29:AB29"/>
    <mergeCell ref="AC29:AE29"/>
    <mergeCell ref="AF29:AH29"/>
    <mergeCell ref="B30:C30"/>
    <mergeCell ref="D30:O30"/>
    <mergeCell ref="P30:Y30"/>
    <mergeCell ref="Z30:AB30"/>
    <mergeCell ref="AC30:AE30"/>
    <mergeCell ref="AF30:AH30"/>
    <mergeCell ref="B31:C31"/>
    <mergeCell ref="D31:O31"/>
    <mergeCell ref="P31:Y31"/>
    <mergeCell ref="Z31:AB31"/>
    <mergeCell ref="AC31:AE31"/>
    <mergeCell ref="AF31:AH31"/>
    <mergeCell ref="B32:C32"/>
    <mergeCell ref="D32:O32"/>
    <mergeCell ref="P32:Y32"/>
    <mergeCell ref="Z32:AB32"/>
    <mergeCell ref="AC32:AE32"/>
    <mergeCell ref="AF32:AH32"/>
    <mergeCell ref="B33:C33"/>
    <mergeCell ref="D33:O33"/>
    <mergeCell ref="P33:Y33"/>
    <mergeCell ref="Z33:AB33"/>
    <mergeCell ref="AC33:AE33"/>
    <mergeCell ref="AF33:AH33"/>
    <mergeCell ref="B34:C34"/>
    <mergeCell ref="D34:O34"/>
    <mergeCell ref="P34:Y34"/>
    <mergeCell ref="Z34:AB34"/>
    <mergeCell ref="AC34:AE34"/>
    <mergeCell ref="AF34:AH34"/>
    <mergeCell ref="B35:C35"/>
    <mergeCell ref="D35:O35"/>
    <mergeCell ref="P35:Y35"/>
    <mergeCell ref="Z35:AB35"/>
    <mergeCell ref="AC35:AE35"/>
    <mergeCell ref="AF35:AH35"/>
    <mergeCell ref="B36:C36"/>
    <mergeCell ref="D36:O36"/>
    <mergeCell ref="P36:Y36"/>
    <mergeCell ref="Z36:AB36"/>
    <mergeCell ref="AC36:AE36"/>
    <mergeCell ref="AF36:AH36"/>
    <mergeCell ref="B1:J4"/>
  </mergeCells>
  <hyperlinks>
    <hyperlink ref="D7" location="'首页'!a1" display="首页"/>
    <hyperlink ref="D8" location="'索引'!a1" display="索引"/>
    <hyperlink ref="D9" location="'一体化温度变送器'!a1" display="一体化温度变送器"/>
    <hyperlink ref="D10" location="'压力表'!a1" display="压力表"/>
    <hyperlink ref="D11" location="'压力变送器'!a1" display="压力变送器"/>
    <hyperlink ref="D12" location="'差压变送器（压力）'!a1" display="差压变送器（压力）"/>
    <hyperlink ref="D13" location="'电磁流量计'!a1" display="电磁流量计"/>
    <hyperlink ref="D14" location="'转子流量计'!a1" display="转子流量计"/>
    <hyperlink ref="D15" location="'差压变送器（液位）'!a1" display="差压变送器（液位）"/>
    <hyperlink ref="D16" location="'雷达液（料）位计 '!a1" display="雷达液（料）位计 "/>
    <hyperlink ref="D17" location="'磁翻板液位计'!a1" display="磁翻板液位计"/>
    <hyperlink ref="D18" location="'可燃、有毒气体检测报警器'!a1" display="可燃、有毒气体检测报警器"/>
  </hyperlink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>
    <oddHeader>&amp;R       
&amp;7 &amp;P         &amp;N    .
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BL438"/>
  <sheetViews>
    <sheetView topLeftCell="AA1" workbookViewId="0">
      <selection activeCell="AJ19" sqref="AJ19"/>
    </sheetView>
  </sheetViews>
  <sheetFormatPr defaultColWidth="9" defaultRowHeight="11.25"/>
  <cols>
    <col min="1" max="1" width="23.6666666666667" style="329" customWidth="1"/>
    <col min="2" max="2" width="21.5" style="329" customWidth="1"/>
    <col min="3" max="3" width="12.1666666666667" style="329" customWidth="1"/>
    <col min="4" max="4" width="40.6666666666667" style="329" customWidth="1"/>
    <col min="5" max="5" width="17" style="329" customWidth="1"/>
    <col min="6" max="6" width="23.3333333333333" style="329" customWidth="1"/>
    <col min="7" max="9" width="13.1666666666667" style="329" customWidth="1"/>
    <col min="10" max="10" width="29.6666666666667" style="329" customWidth="1"/>
    <col min="11" max="12" width="13.1666666666667" style="329" customWidth="1"/>
    <col min="13" max="13" width="9.33333333333333" style="329"/>
    <col min="14" max="14" width="23.1666666666667" style="329" customWidth="1"/>
    <col min="15" max="15" width="22.6666666666667" style="329" customWidth="1"/>
    <col min="16" max="30" width="9.33333333333333" style="329"/>
    <col min="31" max="31" width="19.1666666666667" style="329" customWidth="1"/>
    <col min="32" max="32" width="18.1666666666667" style="329" customWidth="1"/>
    <col min="33" max="33" width="13.3333333333333" style="329" customWidth="1"/>
    <col min="34" max="34" width="13.1666666666667" style="329" customWidth="1"/>
    <col min="35" max="35" width="18" style="329" customWidth="1"/>
    <col min="36" max="36" width="13.1666666666667" style="329" customWidth="1"/>
    <col min="37" max="37" width="13.3333333333333" style="329" customWidth="1"/>
    <col min="38" max="38" width="13.1666666666667" style="329" customWidth="1"/>
    <col min="39" max="39" width="11" style="329" customWidth="1"/>
    <col min="40" max="40" width="18.1666666666667" style="329" customWidth="1"/>
    <col min="41" max="41" width="13.1666666666667" style="329" customWidth="1"/>
    <col min="42" max="42" width="11" style="329" customWidth="1"/>
    <col min="43" max="43" width="28.6666666666667" style="329" customWidth="1"/>
    <col min="44" max="44" width="15" style="329" customWidth="1"/>
    <col min="45" max="45" width="8.83333333333333" style="329" customWidth="1"/>
    <col min="46" max="46" width="10" style="329" customWidth="1"/>
    <col min="47" max="48" width="18.1666666666667" style="329" customWidth="1"/>
    <col min="49" max="16384" width="9.33333333333333" style="329"/>
  </cols>
  <sheetData>
    <row r="1" ht="13.5" customHeight="1" spans="1:64">
      <c r="A1" s="516"/>
      <c r="B1" s="517" t="s">
        <v>60</v>
      </c>
      <c r="C1" s="517"/>
      <c r="D1" s="517"/>
      <c r="E1" s="517"/>
      <c r="F1" s="517"/>
      <c r="G1" s="517"/>
      <c r="H1" s="517"/>
      <c r="I1" s="518"/>
      <c r="J1" s="519"/>
      <c r="K1" s="519"/>
      <c r="L1" s="519"/>
      <c r="N1" s="520"/>
      <c r="O1" s="521" t="s">
        <v>60</v>
      </c>
      <c r="P1" s="521"/>
      <c r="Q1" s="522"/>
      <c r="AE1" s="329" t="s">
        <v>61</v>
      </c>
      <c r="AF1" s="329" t="s">
        <v>62</v>
      </c>
      <c r="AG1" s="329" t="s">
        <v>63</v>
      </c>
      <c r="AH1" s="329" t="s">
        <v>64</v>
      </c>
      <c r="AI1" s="329" t="s">
        <v>65</v>
      </c>
      <c r="AJ1" s="329" t="s">
        <v>66</v>
      </c>
      <c r="AK1" s="329" t="s">
        <v>67</v>
      </c>
      <c r="AL1" s="329" t="s">
        <v>68</v>
      </c>
      <c r="AM1" s="329" t="s">
        <v>69</v>
      </c>
      <c r="AN1" s="329" t="s">
        <v>70</v>
      </c>
      <c r="AO1" s="329" t="s">
        <v>71</v>
      </c>
      <c r="AP1" s="329" t="s">
        <v>72</v>
      </c>
      <c r="AQ1" s="329" t="s">
        <v>73</v>
      </c>
      <c r="AR1" s="329" t="s">
        <v>74</v>
      </c>
      <c r="AS1" s="329" t="s">
        <v>75</v>
      </c>
      <c r="AT1" s="329" t="s">
        <v>76</v>
      </c>
      <c r="AU1" s="329" t="s">
        <v>77</v>
      </c>
      <c r="AV1" s="329" t="s">
        <v>78</v>
      </c>
    </row>
    <row r="2" ht="13.5" customHeight="1" spans="1:64">
      <c r="A2" s="523" t="s">
        <v>79</v>
      </c>
      <c r="B2" s="524" t="s">
        <v>27</v>
      </c>
      <c r="C2" s="524" t="s">
        <v>80</v>
      </c>
      <c r="D2" s="524" t="s">
        <v>81</v>
      </c>
      <c r="E2" s="524" t="s">
        <v>82</v>
      </c>
      <c r="F2" s="524" t="s">
        <v>83</v>
      </c>
      <c r="G2" s="524" t="s">
        <v>84</v>
      </c>
      <c r="H2" s="524" t="s">
        <v>85</v>
      </c>
      <c r="I2" s="525"/>
      <c r="J2" s="526" t="s">
        <v>86</v>
      </c>
      <c r="N2" s="329" t="s">
        <v>79</v>
      </c>
      <c r="O2" s="329" t="s">
        <v>27</v>
      </c>
      <c r="P2" s="329" t="s">
        <v>80</v>
      </c>
      <c r="Q2" s="527" t="s">
        <v>83</v>
      </c>
      <c r="AE2" s="329" t="s">
        <v>87</v>
      </c>
      <c r="AF2" s="329" t="s">
        <v>88</v>
      </c>
      <c r="AG2" s="329" t="s">
        <v>89</v>
      </c>
      <c r="AH2" s="329" t="s">
        <v>90</v>
      </c>
      <c r="AI2" s="329" t="s">
        <v>91</v>
      </c>
      <c r="AJ2" s="329" t="s">
        <v>92</v>
      </c>
      <c r="AK2" s="329" t="s">
        <v>93</v>
      </c>
      <c r="AL2" s="329" t="s">
        <v>94</v>
      </c>
      <c r="AM2" s="528" t="s">
        <v>95</v>
      </c>
      <c r="AN2" s="329" t="s">
        <v>96</v>
      </c>
      <c r="AO2" s="329" t="s">
        <v>97</v>
      </c>
      <c r="AP2" s="329" t="s">
        <v>98</v>
      </c>
      <c r="AQ2" s="529" t="s">
        <v>99</v>
      </c>
      <c r="AR2" s="529" t="s">
        <v>100</v>
      </c>
      <c r="AS2" s="329" t="s">
        <v>101</v>
      </c>
      <c r="AT2" s="329">
        <v>304</v>
      </c>
      <c r="AU2" s="329" t="s">
        <v>102</v>
      </c>
      <c r="AV2" s="329" t="s">
        <v>103</v>
      </c>
    </row>
    <row r="3" ht="13.5" customHeight="1" spans="1:64">
      <c r="A3" s="530" t="str">
        <f>IF(B3="","",B3&amp;COUNTIF($B$3:B3,B3))</f>
        <v>202321-02K03-01/01</v>
      </c>
      <c r="B3" s="531" t="s">
        <v>41</v>
      </c>
      <c r="C3" s="532" t="s">
        <v>104</v>
      </c>
      <c r="D3" s="532" t="s">
        <v>105</v>
      </c>
      <c r="E3" s="532" t="s">
        <v>106</v>
      </c>
      <c r="F3" s="532" t="s">
        <v>107</v>
      </c>
      <c r="G3" s="532"/>
      <c r="H3" s="533"/>
      <c r="I3" s="534"/>
      <c r="J3" s="535"/>
      <c r="K3" s="535"/>
      <c r="L3" s="535"/>
      <c r="N3" s="536" t="str">
        <f>IF(O3="","",O3&amp;COUNTIF($O$3:O3,O3))</f>
        <v>一体化温度变送器1</v>
      </c>
      <c r="O3" s="537" t="s">
        <v>40</v>
      </c>
      <c r="P3" s="535" t="s">
        <v>108</v>
      </c>
      <c r="Q3" s="538" t="s">
        <v>109</v>
      </c>
      <c r="AE3" s="329" t="s">
        <v>110</v>
      </c>
      <c r="AF3" s="329" t="s">
        <v>111</v>
      </c>
      <c r="AG3" s="329" t="s">
        <v>112</v>
      </c>
      <c r="AH3" s="329" t="s">
        <v>88</v>
      </c>
      <c r="AI3" s="329" t="s">
        <v>113</v>
      </c>
      <c r="AJ3" s="329" t="s">
        <v>114</v>
      </c>
      <c r="AK3" s="329" t="s">
        <v>115</v>
      </c>
      <c r="AL3" s="329" t="s">
        <v>116</v>
      </c>
      <c r="AM3" s="539" t="s">
        <v>117</v>
      </c>
      <c r="AN3" s="329" t="s">
        <v>118</v>
      </c>
      <c r="AO3" s="329" t="s">
        <v>119</v>
      </c>
      <c r="AP3" s="329" t="s">
        <v>120</v>
      </c>
      <c r="AQ3" s="529" t="s">
        <v>121</v>
      </c>
      <c r="AR3" s="529" t="s">
        <v>122</v>
      </c>
      <c r="AS3" s="329" t="s">
        <v>123</v>
      </c>
      <c r="AT3" s="329">
        <v>316</v>
      </c>
      <c r="AU3" s="329" t="s">
        <v>124</v>
      </c>
      <c r="AV3" s="329" t="s">
        <v>125</v>
      </c>
    </row>
    <row r="4" ht="13.5" customHeight="1" spans="1:64">
      <c r="A4" s="530" t="str">
        <f>IF(B4="","",B4&amp;COUNTIF($B$3:B4,B4))</f>
        <v>202321-02K03-01/02</v>
      </c>
      <c r="B4" s="531" t="s">
        <v>41</v>
      </c>
      <c r="C4" s="532" t="s">
        <v>126</v>
      </c>
      <c r="D4" s="532" t="s">
        <v>127</v>
      </c>
      <c r="E4" s="532" t="s">
        <v>106</v>
      </c>
      <c r="F4" s="532" t="s">
        <v>128</v>
      </c>
      <c r="G4" s="532"/>
      <c r="H4" s="533"/>
      <c r="I4" s="534"/>
      <c r="J4" s="535"/>
      <c r="K4" s="535"/>
      <c r="L4" s="535"/>
      <c r="N4" s="536" t="str">
        <f>IF(O4="","",O4&amp;COUNTIF($O$3:O4,O4))</f>
        <v>一体化温度变送器2</v>
      </c>
      <c r="O4" s="537" t="s">
        <v>40</v>
      </c>
      <c r="P4" s="535" t="s">
        <v>129</v>
      </c>
      <c r="Q4" s="538" t="s">
        <v>130</v>
      </c>
      <c r="AE4" s="329" t="s">
        <v>131</v>
      </c>
      <c r="AF4" s="329" t="s">
        <v>132</v>
      </c>
      <c r="AG4" s="329" t="s">
        <v>133</v>
      </c>
      <c r="AH4" s="329" t="s">
        <v>111</v>
      </c>
      <c r="AI4" s="329" t="s">
        <v>134</v>
      </c>
      <c r="AJ4" s="329" t="s">
        <v>135</v>
      </c>
      <c r="AK4" s="329" t="s">
        <v>122</v>
      </c>
      <c r="AL4" s="329" t="s">
        <v>136</v>
      </c>
      <c r="AM4" s="528" t="s">
        <v>137</v>
      </c>
      <c r="AN4" s="329" t="s">
        <v>138</v>
      </c>
      <c r="AO4" s="329" t="s">
        <v>139</v>
      </c>
      <c r="AP4" s="329" t="s">
        <v>140</v>
      </c>
      <c r="AQ4" s="529" t="s">
        <v>141</v>
      </c>
      <c r="AR4" s="529" t="s">
        <v>142</v>
      </c>
      <c r="AS4" s="329" t="s">
        <v>143</v>
      </c>
      <c r="AT4" s="329" t="s">
        <v>144</v>
      </c>
      <c r="AU4" s="329" t="s">
        <v>145</v>
      </c>
      <c r="AV4" s="329" t="s">
        <v>146</v>
      </c>
    </row>
    <row r="5" ht="13.5" customHeight="1" spans="1:64">
      <c r="A5" s="530" t="str">
        <f>IF(B5="","",B5&amp;COUNTIF($B$3:B5,B5))</f>
        <v>202321-02K03-13/01</v>
      </c>
      <c r="B5" s="531" t="s">
        <v>47</v>
      </c>
      <c r="C5" s="532" t="s">
        <v>147</v>
      </c>
      <c r="D5" s="532" t="s">
        <v>148</v>
      </c>
      <c r="E5" s="532" t="s">
        <v>106</v>
      </c>
      <c r="F5" s="532" t="s">
        <v>107</v>
      </c>
      <c r="G5" s="532"/>
      <c r="H5" s="533"/>
      <c r="I5" s="534"/>
      <c r="J5" s="535"/>
      <c r="K5" s="535"/>
      <c r="L5" s="535"/>
      <c r="N5" s="536" t="str">
        <f>IF(O5="","",O5&amp;COUNTIF($O$3:O5,O5))</f>
        <v>一体化温度变送器3</v>
      </c>
      <c r="O5" s="537" t="s">
        <v>40</v>
      </c>
      <c r="P5" s="535" t="s">
        <v>149</v>
      </c>
      <c r="Q5" s="538" t="s">
        <v>150</v>
      </c>
      <c r="AE5" s="329" t="s">
        <v>151</v>
      </c>
      <c r="AF5" s="329" t="s">
        <v>152</v>
      </c>
      <c r="AG5" s="329" t="s">
        <v>153</v>
      </c>
      <c r="AH5" s="329" t="s">
        <v>154</v>
      </c>
      <c r="AI5" s="329" t="s">
        <v>155</v>
      </c>
      <c r="AJ5" s="329" t="s">
        <v>156</v>
      </c>
      <c r="AK5" s="329" t="s">
        <v>100</v>
      </c>
      <c r="AL5" s="329" t="s">
        <v>157</v>
      </c>
      <c r="AM5" s="528" t="s">
        <v>158</v>
      </c>
      <c r="AN5" s="329" t="s">
        <v>159</v>
      </c>
      <c r="AO5" s="329" t="s">
        <v>160</v>
      </c>
      <c r="AP5" s="329" t="s">
        <v>161</v>
      </c>
      <c r="AQ5" s="529" t="s">
        <v>162</v>
      </c>
      <c r="AR5" s="529" t="s">
        <v>163</v>
      </c>
      <c r="AS5" s="329" t="s">
        <v>164</v>
      </c>
      <c r="AT5" s="329" t="s">
        <v>165</v>
      </c>
      <c r="AU5" s="329" t="s">
        <v>166</v>
      </c>
      <c r="AV5" s="329" t="s">
        <v>167</v>
      </c>
    </row>
    <row r="6" ht="13.5" customHeight="1" spans="1:64">
      <c r="A6" s="530" t="str">
        <f>IF(B6="","",B6&amp;COUNTIF($B$3:B6,B6))</f>
        <v>202321-02K03-13/02</v>
      </c>
      <c r="B6" s="531" t="s">
        <v>47</v>
      </c>
      <c r="C6" s="532" t="s">
        <v>168</v>
      </c>
      <c r="D6" s="532" t="s">
        <v>169</v>
      </c>
      <c r="E6" s="532" t="s">
        <v>106</v>
      </c>
      <c r="F6" s="532" t="s">
        <v>170</v>
      </c>
      <c r="G6" s="532"/>
      <c r="H6" s="533"/>
      <c r="I6" s="534"/>
      <c r="J6" s="535"/>
      <c r="K6" s="535"/>
      <c r="L6" s="535"/>
      <c r="N6" s="536" t="str">
        <f>IF(O6="","",O6&amp;COUNTIF($O$3:O6,O6))</f>
        <v>一体化温度变送器4</v>
      </c>
      <c r="O6" s="537" t="s">
        <v>40</v>
      </c>
      <c r="P6" s="535" t="s">
        <v>171</v>
      </c>
      <c r="Q6" s="538" t="s">
        <v>109</v>
      </c>
      <c r="AE6" s="329" t="s">
        <v>172</v>
      </c>
      <c r="AF6" s="329" t="s">
        <v>173</v>
      </c>
      <c r="AG6" s="329" t="s">
        <v>174</v>
      </c>
      <c r="AH6" s="329" t="s">
        <v>132</v>
      </c>
      <c r="AI6" s="329" t="s">
        <v>175</v>
      </c>
      <c r="AJ6" s="329" t="s">
        <v>176</v>
      </c>
      <c r="AK6" s="329" t="s">
        <v>177</v>
      </c>
      <c r="AL6" s="329" t="s">
        <v>178</v>
      </c>
      <c r="AM6" s="329" t="s">
        <v>179</v>
      </c>
      <c r="AN6" s="329" t="s">
        <v>180</v>
      </c>
      <c r="AO6" s="329" t="s">
        <v>181</v>
      </c>
      <c r="AP6" s="329" t="s">
        <v>182</v>
      </c>
      <c r="AQ6" s="529" t="s">
        <v>183</v>
      </c>
      <c r="AR6" s="529" t="s">
        <v>184</v>
      </c>
      <c r="AS6" s="329" t="s">
        <v>185</v>
      </c>
      <c r="AT6" s="329" t="s">
        <v>186</v>
      </c>
      <c r="AU6" s="329" t="s">
        <v>187</v>
      </c>
      <c r="AV6" s="329" t="s">
        <v>188</v>
      </c>
    </row>
    <row r="7" ht="13.5" customHeight="1" spans="1:64">
      <c r="A7" s="530" t="str">
        <f>IF(B7="","",B7&amp;COUNTIF($B$3:B7,B7))</f>
        <v>202321-02K03-12/01</v>
      </c>
      <c r="B7" s="531" t="s">
        <v>45</v>
      </c>
      <c r="C7" s="532" t="s">
        <v>189</v>
      </c>
      <c r="D7" s="532" t="s">
        <v>190</v>
      </c>
      <c r="E7" s="532" t="s">
        <v>106</v>
      </c>
      <c r="F7" s="532" t="s">
        <v>191</v>
      </c>
      <c r="G7" s="532"/>
      <c r="H7" s="533"/>
      <c r="I7" s="534"/>
      <c r="J7" s="535"/>
      <c r="K7" s="535"/>
      <c r="L7" s="535"/>
      <c r="N7" s="536" t="str">
        <f>IF(O7="","",O7&amp;COUNTIF($O$3:O7,O7))</f>
        <v>双金属温度计1</v>
      </c>
      <c r="O7" s="537" t="s">
        <v>192</v>
      </c>
      <c r="P7" s="535" t="s">
        <v>193</v>
      </c>
      <c r="Q7" s="538" t="s">
        <v>194</v>
      </c>
      <c r="AE7" s="329" t="s">
        <v>195</v>
      </c>
      <c r="AF7" s="329" t="s">
        <v>196</v>
      </c>
      <c r="AG7" s="329" t="s">
        <v>197</v>
      </c>
      <c r="AH7" s="329" t="s">
        <v>152</v>
      </c>
      <c r="AI7" s="329" t="s">
        <v>198</v>
      </c>
      <c r="AJ7" s="329" t="s">
        <v>199</v>
      </c>
      <c r="AK7" s="329" t="s">
        <v>200</v>
      </c>
      <c r="AL7" s="329" t="s">
        <v>201</v>
      </c>
      <c r="AM7" s="329" t="s">
        <v>202</v>
      </c>
      <c r="AN7" s="329" t="s">
        <v>203</v>
      </c>
      <c r="AO7" s="329" t="s">
        <v>204</v>
      </c>
      <c r="AP7" s="329" t="s">
        <v>205</v>
      </c>
      <c r="AQ7" s="529" t="s">
        <v>206</v>
      </c>
      <c r="AR7" s="529" t="s">
        <v>207</v>
      </c>
      <c r="AS7" s="329" t="s">
        <v>208</v>
      </c>
      <c r="AT7" s="329" t="s">
        <v>209</v>
      </c>
      <c r="AU7" s="329" t="s">
        <v>210</v>
      </c>
      <c r="AV7" s="329" t="s">
        <v>211</v>
      </c>
    </row>
    <row r="8" ht="13.5" customHeight="1" spans="1:64">
      <c r="A8" s="530" t="str">
        <f>IF(B8="","",B8&amp;COUNTIF($B$3:B8,B8))</f>
        <v>202321-02K03-12/02</v>
      </c>
      <c r="B8" s="531" t="s">
        <v>45</v>
      </c>
      <c r="C8" s="532" t="s">
        <v>212</v>
      </c>
      <c r="D8" s="532" t="s">
        <v>190</v>
      </c>
      <c r="E8" s="532" t="s">
        <v>106</v>
      </c>
      <c r="F8" s="532" t="s">
        <v>213</v>
      </c>
      <c r="G8" s="532"/>
      <c r="H8" s="533"/>
      <c r="I8" s="534"/>
      <c r="J8" s="535"/>
      <c r="K8" s="535"/>
      <c r="L8" s="535"/>
      <c r="N8" s="536" t="str">
        <f>IF(O8="","",O8&amp;COUNTIF($O$3:O8,O8))</f>
        <v>双金属温度计2</v>
      </c>
      <c r="O8" s="537" t="s">
        <v>192</v>
      </c>
      <c r="P8" s="535" t="s">
        <v>171</v>
      </c>
      <c r="Q8" s="538" t="s">
        <v>109</v>
      </c>
      <c r="AE8" s="329" t="s">
        <v>214</v>
      </c>
      <c r="AF8" s="329" t="s">
        <v>182</v>
      </c>
      <c r="AG8" s="329" t="s">
        <v>215</v>
      </c>
      <c r="AH8" s="329" t="s">
        <v>173</v>
      </c>
      <c r="AI8" s="329" t="s">
        <v>216</v>
      </c>
      <c r="AJ8" s="329" t="s">
        <v>217</v>
      </c>
      <c r="AK8" s="329" t="s">
        <v>218</v>
      </c>
      <c r="AL8" s="329" t="s">
        <v>182</v>
      </c>
      <c r="AM8" s="329" t="s">
        <v>219</v>
      </c>
      <c r="AN8" s="329" t="s">
        <v>182</v>
      </c>
      <c r="AO8" s="329" t="s">
        <v>220</v>
      </c>
      <c r="AQ8" s="529" t="s">
        <v>221</v>
      </c>
      <c r="AR8" s="529" t="s">
        <v>222</v>
      </c>
      <c r="AS8" s="329" t="s">
        <v>223</v>
      </c>
      <c r="AT8" s="329" t="s">
        <v>224</v>
      </c>
      <c r="AU8" s="329" t="s">
        <v>182</v>
      </c>
      <c r="AV8" s="329" t="s">
        <v>225</v>
      </c>
    </row>
    <row r="9" ht="13.5" customHeight="1" spans="1:64">
      <c r="A9" s="530" t="str">
        <f>IF(B9="","",B9&amp;COUNTIF($B$3:B9,B9))</f>
        <v>202321-02K03-12/03</v>
      </c>
      <c r="B9" s="531" t="s">
        <v>45</v>
      </c>
      <c r="C9" s="532" t="s">
        <v>226</v>
      </c>
      <c r="D9" s="532" t="s">
        <v>227</v>
      </c>
      <c r="E9" s="532" t="s">
        <v>106</v>
      </c>
      <c r="F9" s="532" t="s">
        <v>228</v>
      </c>
      <c r="G9" s="532"/>
      <c r="H9" s="533"/>
      <c r="I9" s="534"/>
      <c r="J9" s="535"/>
      <c r="K9" s="535"/>
      <c r="L9" s="535"/>
      <c r="N9" s="536" t="str">
        <f>IF(O9="","",O9&amp;COUNTIF($O$3:O9,O9))</f>
        <v>双金属温度计3</v>
      </c>
      <c r="O9" s="537" t="s">
        <v>192</v>
      </c>
      <c r="P9" s="535" t="s">
        <v>193</v>
      </c>
      <c r="Q9" s="538" t="s">
        <v>194</v>
      </c>
      <c r="AE9" s="329" t="s">
        <v>182</v>
      </c>
      <c r="AF9" s="329" t="s">
        <v>205</v>
      </c>
      <c r="AG9" s="329" t="s">
        <v>229</v>
      </c>
      <c r="AH9" s="329" t="s">
        <v>196</v>
      </c>
      <c r="AI9" s="329" t="s">
        <v>230</v>
      </c>
      <c r="AJ9" s="329" t="s">
        <v>231</v>
      </c>
      <c r="AK9" s="329" t="s">
        <v>232</v>
      </c>
      <c r="AL9" s="329" t="s">
        <v>205</v>
      </c>
      <c r="AM9" s="329" t="s">
        <v>182</v>
      </c>
      <c r="AN9" s="329" t="s">
        <v>205</v>
      </c>
      <c r="AO9" s="329" t="s">
        <v>233</v>
      </c>
      <c r="AQ9" s="537" t="s">
        <v>234</v>
      </c>
      <c r="AR9" s="329" t="s">
        <v>182</v>
      </c>
      <c r="AS9" s="329" t="s">
        <v>235</v>
      </c>
      <c r="AT9" s="329" t="s">
        <v>236</v>
      </c>
      <c r="AU9" s="329" t="s">
        <v>205</v>
      </c>
      <c r="AV9" s="329" t="s">
        <v>237</v>
      </c>
    </row>
    <row r="10" ht="13.5" customHeight="1" spans="1:64">
      <c r="A10" s="530" t="str">
        <f>IF(B10="","",B10&amp;COUNTIF($B$3:B10,B10))</f>
        <v>202321-02K03-12/04</v>
      </c>
      <c r="B10" s="531" t="s">
        <v>45</v>
      </c>
      <c r="C10" s="532" t="s">
        <v>238</v>
      </c>
      <c r="D10" s="532" t="s">
        <v>227</v>
      </c>
      <c r="E10" s="532" t="s">
        <v>106</v>
      </c>
      <c r="F10" s="532" t="s">
        <v>239</v>
      </c>
      <c r="G10" s="532"/>
      <c r="H10" s="533"/>
      <c r="I10" s="534"/>
      <c r="J10" s="535"/>
      <c r="K10" s="535"/>
      <c r="L10" s="535"/>
      <c r="N10" s="536" t="str">
        <f>IF(O10="","",O10&amp;COUNTIF($O$3:O10,O10))</f>
        <v>双金属温度计4</v>
      </c>
      <c r="O10" s="537" t="s">
        <v>192</v>
      </c>
      <c r="P10" s="535" t="s">
        <v>171</v>
      </c>
      <c r="Q10" s="538" t="s">
        <v>109</v>
      </c>
      <c r="AE10" s="329" t="s">
        <v>205</v>
      </c>
      <c r="AG10" s="329" t="s">
        <v>240</v>
      </c>
      <c r="AH10" s="329" t="s">
        <v>90</v>
      </c>
      <c r="AI10" s="329" t="s">
        <v>241</v>
      </c>
      <c r="AJ10" s="329" t="s">
        <v>242</v>
      </c>
      <c r="AK10" s="329" t="s">
        <v>243</v>
      </c>
      <c r="AM10" s="329" t="s">
        <v>205</v>
      </c>
      <c r="AO10" s="329" t="s">
        <v>244</v>
      </c>
      <c r="AQ10" s="529" t="s">
        <v>245</v>
      </c>
      <c r="AR10" s="329" t="s">
        <v>205</v>
      </c>
      <c r="AS10" s="329" t="s">
        <v>246</v>
      </c>
      <c r="AT10" s="329" t="s">
        <v>247</v>
      </c>
      <c r="AV10" s="329" t="s">
        <v>182</v>
      </c>
      <c r="BK10" s="329" t="s">
        <v>248</v>
      </c>
      <c r="BL10" s="329" t="s">
        <v>248</v>
      </c>
    </row>
    <row r="11" ht="13.5" customHeight="1" spans="1:64">
      <c r="A11" s="530" t="str">
        <f>IF(B11="","",B11&amp;COUNTIF($B$3:B11,B11))</f>
        <v>202321-02K03-10/01</v>
      </c>
      <c r="B11" s="531" t="s">
        <v>43</v>
      </c>
      <c r="C11" s="532" t="s">
        <v>249</v>
      </c>
      <c r="D11" s="532" t="s">
        <v>250</v>
      </c>
      <c r="E11" s="532" t="s">
        <v>106</v>
      </c>
      <c r="F11" s="532" t="s">
        <v>251</v>
      </c>
      <c r="G11" s="532"/>
      <c r="H11" s="533"/>
      <c r="I11" s="534"/>
      <c r="J11" s="535"/>
      <c r="K11" s="535"/>
      <c r="L11" s="535"/>
      <c r="AG11" s="329" t="s">
        <v>252</v>
      </c>
      <c r="AH11" s="329" t="s">
        <v>182</v>
      </c>
      <c r="AI11" s="329" t="s">
        <v>253</v>
      </c>
      <c r="AJ11" s="329" t="s">
        <v>254</v>
      </c>
      <c r="AK11" s="329" t="s">
        <v>255</v>
      </c>
      <c r="AO11" s="329" t="s">
        <v>256</v>
      </c>
      <c r="AQ11" s="329" t="s">
        <v>182</v>
      </c>
      <c r="AS11" s="329" t="s">
        <v>257</v>
      </c>
      <c r="AT11" s="329" t="s">
        <v>258</v>
      </c>
      <c r="AV11" s="329" t="s">
        <v>205</v>
      </c>
      <c r="BK11" s="329" t="s">
        <v>259</v>
      </c>
      <c r="BL11" s="329" t="s">
        <v>259</v>
      </c>
    </row>
    <row r="12" ht="13.5" customHeight="1" spans="1:64">
      <c r="A12" s="530" t="str">
        <f>IF(B12="","",B12&amp;COUNTIF($B$3:B12,B12))</f>
        <v>202321-02K03-10/02</v>
      </c>
      <c r="B12" s="531" t="s">
        <v>43</v>
      </c>
      <c r="C12" s="532" t="s">
        <v>260</v>
      </c>
      <c r="D12" s="532" t="s">
        <v>250</v>
      </c>
      <c r="E12" s="532" t="s">
        <v>106</v>
      </c>
      <c r="F12" s="532" t="s">
        <v>261</v>
      </c>
      <c r="G12" s="532"/>
      <c r="H12" s="533"/>
      <c r="I12" s="534"/>
      <c r="J12" s="535"/>
      <c r="K12" s="535"/>
      <c r="L12" s="535"/>
      <c r="AG12" s="329" t="s">
        <v>182</v>
      </c>
      <c r="AH12" s="329" t="s">
        <v>205</v>
      </c>
      <c r="AI12" s="329" t="s">
        <v>262</v>
      </c>
      <c r="AJ12" s="329" t="s">
        <v>263</v>
      </c>
      <c r="AK12" s="329" t="s">
        <v>264</v>
      </c>
      <c r="AO12" s="329" t="s">
        <v>265</v>
      </c>
      <c r="AQ12" s="329" t="s">
        <v>205</v>
      </c>
      <c r="AS12" s="329" t="s">
        <v>266</v>
      </c>
      <c r="AT12" s="329" t="s">
        <v>182</v>
      </c>
      <c r="BK12" s="329" t="s">
        <v>267</v>
      </c>
      <c r="BL12" s="329" t="s">
        <v>267</v>
      </c>
    </row>
    <row r="13" ht="13.5" customHeight="1" spans="1:64">
      <c r="A13" s="530" t="str">
        <f>IF(B13="","",B13&amp;COUNTIF($B$3:B13,B13))</f>
        <v>202321-02K03-10/03</v>
      </c>
      <c r="B13" s="531" t="s">
        <v>43</v>
      </c>
      <c r="C13" s="532" t="s">
        <v>268</v>
      </c>
      <c r="D13" s="532" t="s">
        <v>250</v>
      </c>
      <c r="E13" s="532" t="s">
        <v>106</v>
      </c>
      <c r="F13" s="532" t="s">
        <v>269</v>
      </c>
      <c r="G13" s="532"/>
      <c r="H13" s="533"/>
      <c r="I13" s="534"/>
      <c r="J13" s="535"/>
      <c r="K13" s="535"/>
      <c r="L13" s="535"/>
      <c r="AG13" s="329" t="s">
        <v>205</v>
      </c>
      <c r="AI13" s="329" t="s">
        <v>270</v>
      </c>
      <c r="AJ13" s="329" t="s">
        <v>271</v>
      </c>
      <c r="AK13" s="329" t="s">
        <v>272</v>
      </c>
      <c r="AO13" s="329" t="s">
        <v>273</v>
      </c>
      <c r="AQ13" s="329" t="s">
        <v>274</v>
      </c>
      <c r="AS13" s="329" t="s">
        <v>207</v>
      </c>
      <c r="AT13" s="329" t="s">
        <v>205</v>
      </c>
      <c r="BK13" s="329" t="s">
        <v>275</v>
      </c>
      <c r="BL13" s="329" t="s">
        <v>275</v>
      </c>
    </row>
    <row r="14" ht="13.5" customHeight="1" spans="1:64">
      <c r="A14" s="530" t="str">
        <f>IF(B14="","",B14&amp;COUNTIF($B$3:B14,B14))</f>
        <v>202321-02K03-10/04</v>
      </c>
      <c r="B14" s="531" t="s">
        <v>43</v>
      </c>
      <c r="C14" s="532" t="s">
        <v>276</v>
      </c>
      <c r="D14" s="532" t="s">
        <v>250</v>
      </c>
      <c r="E14" s="532" t="s">
        <v>106</v>
      </c>
      <c r="F14" s="532" t="s">
        <v>277</v>
      </c>
      <c r="G14" s="532"/>
      <c r="H14" s="533"/>
      <c r="I14" s="534"/>
      <c r="J14" s="535"/>
      <c r="K14" s="535"/>
      <c r="L14" s="535"/>
      <c r="AI14" s="329" t="s">
        <v>278</v>
      </c>
      <c r="AJ14" s="329" t="s">
        <v>279</v>
      </c>
      <c r="AK14" s="329" t="s">
        <v>280</v>
      </c>
      <c r="AO14" s="329" t="s">
        <v>281</v>
      </c>
      <c r="AS14" s="329" t="s">
        <v>182</v>
      </c>
      <c r="BK14" s="329" t="s">
        <v>275</v>
      </c>
      <c r="BL14" s="329" t="s">
        <v>275</v>
      </c>
    </row>
    <row r="15" ht="13.5" customHeight="1" spans="1:64">
      <c r="A15" s="530" t="str">
        <f>IF(B15="","",B15&amp;COUNTIF($B$3:B15,B15))</f>
        <v>202321-02K03-13/03</v>
      </c>
      <c r="B15" s="531" t="s">
        <v>47</v>
      </c>
      <c r="C15" s="532" t="s">
        <v>282</v>
      </c>
      <c r="D15" s="532" t="s">
        <v>283</v>
      </c>
      <c r="E15" s="532" t="s">
        <v>106</v>
      </c>
      <c r="F15" s="532" t="s">
        <v>128</v>
      </c>
      <c r="G15" s="532"/>
      <c r="H15" s="533"/>
      <c r="I15" s="534"/>
      <c r="J15" s="535"/>
      <c r="K15" s="535"/>
      <c r="L15" s="535"/>
      <c r="AI15" s="329" t="s">
        <v>284</v>
      </c>
      <c r="AJ15" s="329" t="s">
        <v>285</v>
      </c>
      <c r="AK15" s="329" t="s">
        <v>286</v>
      </c>
      <c r="AO15" s="329" t="s">
        <v>287</v>
      </c>
      <c r="AS15" s="329" t="s">
        <v>205</v>
      </c>
      <c r="BK15" s="329" t="s">
        <v>275</v>
      </c>
      <c r="BL15" s="329" t="s">
        <v>275</v>
      </c>
    </row>
    <row r="16" ht="13.5" customHeight="1" spans="1:64">
      <c r="A16" s="530" t="str">
        <f>IF(B16="","",B16&amp;COUNTIF($B$3:B16,B16))</f>
        <v>202321-02K03-13/04</v>
      </c>
      <c r="B16" s="531" t="s">
        <v>47</v>
      </c>
      <c r="C16" s="532" t="s">
        <v>288</v>
      </c>
      <c r="D16" s="533" t="s">
        <v>289</v>
      </c>
      <c r="E16" s="532" t="s">
        <v>106</v>
      </c>
      <c r="F16" s="532" t="s">
        <v>290</v>
      </c>
      <c r="G16" s="532"/>
      <c r="H16" s="533"/>
      <c r="I16" s="534"/>
      <c r="J16" s="535"/>
      <c r="K16" s="535"/>
      <c r="L16" s="535"/>
      <c r="AI16" s="329" t="s">
        <v>291</v>
      </c>
      <c r="AJ16" s="329" t="s">
        <v>292</v>
      </c>
      <c r="AK16" s="329" t="s">
        <v>293</v>
      </c>
      <c r="AO16" s="329" t="s">
        <v>294</v>
      </c>
      <c r="AS16" s="329" t="s">
        <v>295</v>
      </c>
      <c r="BK16" s="329" t="s">
        <v>275</v>
      </c>
      <c r="BL16" s="329" t="s">
        <v>275</v>
      </c>
    </row>
    <row r="17" ht="13.5" customHeight="1" spans="1:64">
      <c r="A17" s="530" t="str">
        <f>IF(B17="","",B17&amp;COUNTIF($B$3:B17,B17))</f>
        <v>202321-02K03-12/05</v>
      </c>
      <c r="B17" s="531" t="s">
        <v>45</v>
      </c>
      <c r="C17" s="532" t="s">
        <v>296</v>
      </c>
      <c r="D17" s="532" t="s">
        <v>190</v>
      </c>
      <c r="E17" s="532" t="s">
        <v>106</v>
      </c>
      <c r="F17" s="532" t="s">
        <v>297</v>
      </c>
      <c r="G17" s="532"/>
      <c r="H17" s="533"/>
      <c r="I17" s="534"/>
      <c r="J17" s="535"/>
      <c r="K17" s="535"/>
      <c r="L17" s="535"/>
      <c r="AI17" s="329" t="s">
        <v>298</v>
      </c>
      <c r="AJ17" s="329" t="s">
        <v>299</v>
      </c>
      <c r="AK17" s="329" t="s">
        <v>300</v>
      </c>
      <c r="AO17" s="329" t="s">
        <v>301</v>
      </c>
      <c r="BK17" s="329" t="s">
        <v>275</v>
      </c>
      <c r="BL17" s="329" t="s">
        <v>275</v>
      </c>
    </row>
    <row r="18" ht="13.5" customHeight="1" spans="1:64">
      <c r="A18" s="530" t="str">
        <f>IF(B18="","",B18&amp;COUNTIF($B$3:B18,B18))</f>
        <v>202321-02K03-12/06</v>
      </c>
      <c r="B18" s="531" t="s">
        <v>45</v>
      </c>
      <c r="C18" s="532" t="s">
        <v>302</v>
      </c>
      <c r="D18" s="532" t="s">
        <v>190</v>
      </c>
      <c r="E18" s="532" t="s">
        <v>106</v>
      </c>
      <c r="F18" s="532" t="s">
        <v>303</v>
      </c>
      <c r="G18" s="532"/>
      <c r="H18" s="533"/>
      <c r="I18" s="534"/>
      <c r="J18" s="535"/>
      <c r="K18" s="535"/>
      <c r="L18" s="535"/>
      <c r="AI18" s="329" t="s">
        <v>304</v>
      </c>
      <c r="AJ18" s="329" t="s">
        <v>305</v>
      </c>
      <c r="AK18" s="329" t="s">
        <v>306</v>
      </c>
      <c r="AO18" s="329" t="s">
        <v>307</v>
      </c>
      <c r="BK18" s="329" t="s">
        <v>275</v>
      </c>
      <c r="BL18" s="329" t="s">
        <v>275</v>
      </c>
    </row>
    <row r="19" ht="13.5" customHeight="1" spans="1:64">
      <c r="A19" s="530" t="str">
        <f>IF(B19="","",B19&amp;COUNTIF($B$3:B19,B19))</f>
        <v>202321-02K03-12/07</v>
      </c>
      <c r="B19" s="531" t="s">
        <v>45</v>
      </c>
      <c r="C19" s="532" t="s">
        <v>308</v>
      </c>
      <c r="D19" s="532" t="s">
        <v>227</v>
      </c>
      <c r="E19" s="532" t="s">
        <v>106</v>
      </c>
      <c r="F19" s="532" t="s">
        <v>309</v>
      </c>
      <c r="G19" s="532"/>
      <c r="H19" s="533"/>
      <c r="I19" s="534"/>
      <c r="J19" s="535"/>
      <c r="K19" s="535"/>
      <c r="L19" s="535"/>
      <c r="AI19" s="329" t="s">
        <v>182</v>
      </c>
      <c r="AJ19" s="329" t="s">
        <v>310</v>
      </c>
      <c r="AK19" s="329" t="s">
        <v>311</v>
      </c>
      <c r="AO19" s="329" t="s">
        <v>312</v>
      </c>
      <c r="BK19" s="329" t="s">
        <v>275</v>
      </c>
      <c r="BL19" s="329" t="s">
        <v>275</v>
      </c>
    </row>
    <row r="20" ht="13.5" customHeight="1" spans="1:64">
      <c r="A20" s="530" t="str">
        <f>IF(B20="","",B20&amp;COUNTIF($B$3:B20,B20))</f>
        <v>202321-02K03-12/08</v>
      </c>
      <c r="B20" s="531" t="s">
        <v>45</v>
      </c>
      <c r="C20" s="532" t="s">
        <v>313</v>
      </c>
      <c r="D20" s="532" t="s">
        <v>227</v>
      </c>
      <c r="E20" s="532" t="s">
        <v>106</v>
      </c>
      <c r="F20" s="532" t="s">
        <v>314</v>
      </c>
      <c r="G20" s="532"/>
      <c r="H20" s="533"/>
      <c r="I20" s="534"/>
      <c r="J20" s="535"/>
      <c r="K20" s="535"/>
      <c r="L20" s="535"/>
      <c r="AI20" s="329" t="s">
        <v>205</v>
      </c>
      <c r="AJ20" s="329" t="s">
        <v>315</v>
      </c>
      <c r="AK20" s="329" t="s">
        <v>207</v>
      </c>
      <c r="AO20" s="329" t="s">
        <v>316</v>
      </c>
      <c r="BK20" s="329" t="s">
        <v>275</v>
      </c>
      <c r="BL20" s="329" t="s">
        <v>275</v>
      </c>
    </row>
    <row r="21" ht="13.5" customHeight="1" spans="1:64">
      <c r="A21" s="530" t="str">
        <f>IF(B21="","",B21&amp;COUNTIF($B$3:B21,B21))</f>
        <v>202321-02K03-10/05</v>
      </c>
      <c r="B21" s="531" t="s">
        <v>43</v>
      </c>
      <c r="C21" s="532" t="s">
        <v>317</v>
      </c>
      <c r="D21" s="532" t="s">
        <v>250</v>
      </c>
      <c r="E21" s="532" t="s">
        <v>106</v>
      </c>
      <c r="F21" s="532" t="s">
        <v>318</v>
      </c>
      <c r="G21" s="532"/>
      <c r="H21" s="532"/>
      <c r="I21" s="534"/>
      <c r="J21" s="537"/>
      <c r="K21" s="537"/>
      <c r="L21" s="537"/>
      <c r="AJ21" s="329" t="s">
        <v>319</v>
      </c>
      <c r="AK21" s="329" t="s">
        <v>320</v>
      </c>
      <c r="AO21" s="329" t="s">
        <v>321</v>
      </c>
      <c r="BK21" s="329" t="s">
        <v>275</v>
      </c>
      <c r="BL21" s="329" t="s">
        <v>275</v>
      </c>
    </row>
    <row r="22" ht="13.5" customHeight="1" spans="1:64">
      <c r="A22" s="530" t="str">
        <f>IF(B22="","",B22&amp;COUNTIF($B$3:B22,B22))</f>
        <v>202321-02K03-10/06</v>
      </c>
      <c r="B22" s="531" t="s">
        <v>43</v>
      </c>
      <c r="C22" s="532" t="s">
        <v>322</v>
      </c>
      <c r="D22" s="532" t="s">
        <v>250</v>
      </c>
      <c r="E22" s="532" t="s">
        <v>106</v>
      </c>
      <c r="F22" s="532" t="s">
        <v>323</v>
      </c>
      <c r="G22" s="532"/>
      <c r="H22" s="532"/>
      <c r="I22" s="534"/>
      <c r="J22" s="537"/>
      <c r="K22" s="537"/>
      <c r="L22" s="537"/>
      <c r="AJ22" s="329" t="s">
        <v>324</v>
      </c>
      <c r="AK22" s="329" t="s">
        <v>182</v>
      </c>
      <c r="AO22" s="329" t="s">
        <v>325</v>
      </c>
      <c r="BK22" s="329" t="s">
        <v>275</v>
      </c>
      <c r="BL22" s="329" t="s">
        <v>275</v>
      </c>
    </row>
    <row r="23" ht="13.5" customHeight="1" spans="1:64">
      <c r="A23" s="530" t="str">
        <f>IF(B23="","",B23&amp;COUNTIF($B$3:B23,B23))</f>
        <v>202321-02K03-10/07</v>
      </c>
      <c r="B23" s="531" t="s">
        <v>43</v>
      </c>
      <c r="C23" s="532" t="s">
        <v>326</v>
      </c>
      <c r="D23" s="532" t="s">
        <v>250</v>
      </c>
      <c r="E23" s="532" t="s">
        <v>106</v>
      </c>
      <c r="F23" s="532" t="s">
        <v>327</v>
      </c>
      <c r="G23" s="532"/>
      <c r="H23" s="532"/>
      <c r="I23" s="534"/>
      <c r="J23" s="537"/>
      <c r="K23" s="537"/>
      <c r="L23" s="537"/>
      <c r="AJ23" s="329" t="s">
        <v>328</v>
      </c>
      <c r="AK23" s="329" t="s">
        <v>205</v>
      </c>
      <c r="AO23" s="329" t="s">
        <v>329</v>
      </c>
      <c r="BK23" s="329" t="s">
        <v>259</v>
      </c>
      <c r="BL23" s="329" t="s">
        <v>259</v>
      </c>
    </row>
    <row r="24" ht="13.5" customHeight="1" spans="1:64">
      <c r="A24" s="530" t="str">
        <f>IF(B24="","",B24&amp;COUNTIF($B$3:B24,B24))</f>
        <v>202321-02K03-10/08</v>
      </c>
      <c r="B24" s="531" t="s">
        <v>43</v>
      </c>
      <c r="C24" s="532" t="s">
        <v>330</v>
      </c>
      <c r="D24" s="532" t="s">
        <v>250</v>
      </c>
      <c r="E24" s="532" t="s">
        <v>106</v>
      </c>
      <c r="F24" s="532" t="s">
        <v>331</v>
      </c>
      <c r="G24" s="532"/>
      <c r="H24" s="532"/>
      <c r="I24" s="534"/>
      <c r="J24" s="537"/>
      <c r="K24" s="537"/>
      <c r="L24" s="537"/>
      <c r="AJ24" s="329" t="s">
        <v>332</v>
      </c>
      <c r="AO24" s="329" t="s">
        <v>333</v>
      </c>
      <c r="BK24" s="329" t="s">
        <v>267</v>
      </c>
      <c r="BL24" s="329" t="s">
        <v>267</v>
      </c>
    </row>
    <row r="25" ht="13.5" customHeight="1" spans="1:64">
      <c r="A25" s="530" t="str">
        <f>IF(B25="","",B25&amp;COUNTIF($B$3:B25,B25))</f>
        <v>202321-02K03-26/01</v>
      </c>
      <c r="B25" s="531" t="s">
        <v>334</v>
      </c>
      <c r="C25" s="532" t="s">
        <v>335</v>
      </c>
      <c r="D25" s="532" t="s">
        <v>336</v>
      </c>
      <c r="E25" s="532" t="s">
        <v>106</v>
      </c>
      <c r="F25" s="532" t="s">
        <v>107</v>
      </c>
      <c r="G25" s="532" t="s">
        <v>337</v>
      </c>
      <c r="H25" s="540" t="s">
        <v>266</v>
      </c>
      <c r="I25" s="534"/>
      <c r="J25" s="537"/>
      <c r="K25" s="537"/>
      <c r="L25" s="537"/>
      <c r="AJ25" s="329" t="s">
        <v>338</v>
      </c>
      <c r="AO25" s="329" t="s">
        <v>339</v>
      </c>
      <c r="BK25" s="329" t="s">
        <v>275</v>
      </c>
      <c r="BL25" s="329" t="s">
        <v>275</v>
      </c>
    </row>
    <row r="26" ht="13.5" customHeight="1" spans="1:64">
      <c r="A26" s="530" t="str">
        <f>IF(B26="","",B26&amp;COUNTIF($B$3:B26,B26))</f>
        <v>202321-02K03-23/01</v>
      </c>
      <c r="B26" s="531" t="s">
        <v>51</v>
      </c>
      <c r="C26" s="532" t="s">
        <v>340</v>
      </c>
      <c r="D26" s="532" t="s">
        <v>341</v>
      </c>
      <c r="E26" s="532" t="s">
        <v>106</v>
      </c>
      <c r="F26" s="532" t="s">
        <v>213</v>
      </c>
      <c r="G26" s="532" t="s">
        <v>342</v>
      </c>
      <c r="H26" s="540"/>
      <c r="I26" s="534"/>
      <c r="J26" s="537"/>
      <c r="K26" s="537"/>
      <c r="L26" s="537"/>
      <c r="AJ26" s="329" t="s">
        <v>343</v>
      </c>
      <c r="AO26" s="329" t="s">
        <v>344</v>
      </c>
      <c r="BK26" s="329" t="s">
        <v>275</v>
      </c>
      <c r="BL26" s="329" t="s">
        <v>275</v>
      </c>
    </row>
    <row r="27" ht="13.5" customHeight="1" spans="1:64">
      <c r="A27" s="530" t="str">
        <f>IF(B27="","",B27&amp;COUNTIF($B$3:B27,B27))</f>
        <v>202321-02K03-23/02</v>
      </c>
      <c r="B27" s="531" t="s">
        <v>51</v>
      </c>
      <c r="C27" s="532" t="s">
        <v>345</v>
      </c>
      <c r="D27" s="532" t="s">
        <v>341</v>
      </c>
      <c r="E27" s="532" t="s">
        <v>106</v>
      </c>
      <c r="F27" s="532" t="s">
        <v>191</v>
      </c>
      <c r="G27" s="532" t="s">
        <v>342</v>
      </c>
      <c r="H27" s="540"/>
      <c r="I27" s="534"/>
      <c r="J27" s="537"/>
      <c r="K27" s="537"/>
      <c r="L27" s="537"/>
      <c r="AJ27" s="329" t="s">
        <v>346</v>
      </c>
      <c r="AO27" s="329" t="s">
        <v>347</v>
      </c>
      <c r="BK27" s="329" t="s">
        <v>275</v>
      </c>
      <c r="BL27" s="329" t="s">
        <v>275</v>
      </c>
    </row>
    <row r="28" ht="13.5" customHeight="1" spans="1:64">
      <c r="A28" s="530" t="str">
        <f>IF(B28="","",B28&amp;COUNTIF($B$3:B28,B28))</f>
        <v>202321-02K03-23/03</v>
      </c>
      <c r="B28" s="531" t="s">
        <v>51</v>
      </c>
      <c r="C28" s="532" t="s">
        <v>348</v>
      </c>
      <c r="D28" s="532" t="s">
        <v>341</v>
      </c>
      <c r="E28" s="532" t="s">
        <v>106</v>
      </c>
      <c r="F28" s="532" t="s">
        <v>239</v>
      </c>
      <c r="G28" s="532" t="s">
        <v>342</v>
      </c>
      <c r="H28" s="540"/>
      <c r="I28" s="534"/>
      <c r="J28" s="537"/>
      <c r="K28" s="537"/>
      <c r="L28" s="537"/>
      <c r="AJ28" s="329" t="s">
        <v>349</v>
      </c>
      <c r="AO28" s="329" t="s">
        <v>182</v>
      </c>
      <c r="BK28" s="329" t="s">
        <v>275</v>
      </c>
      <c r="BL28" s="329" t="s">
        <v>275</v>
      </c>
    </row>
    <row r="29" ht="13.5" customHeight="1" spans="1:64">
      <c r="A29" s="530" t="str">
        <f>IF(B29="","",B29&amp;COUNTIF($B$3:B29,B29))</f>
        <v>202321-02K03-23/04</v>
      </c>
      <c r="B29" s="531" t="s">
        <v>51</v>
      </c>
      <c r="C29" s="532" t="s">
        <v>350</v>
      </c>
      <c r="D29" s="532" t="s">
        <v>341</v>
      </c>
      <c r="E29" s="532" t="s">
        <v>106</v>
      </c>
      <c r="F29" s="532" t="s">
        <v>228</v>
      </c>
      <c r="G29" s="532" t="s">
        <v>342</v>
      </c>
      <c r="H29" s="540"/>
      <c r="I29" s="534"/>
      <c r="J29" s="537"/>
      <c r="K29" s="537"/>
      <c r="L29" s="537"/>
      <c r="AJ29" s="329" t="s">
        <v>351</v>
      </c>
      <c r="AO29" s="329" t="s">
        <v>205</v>
      </c>
      <c r="BK29" s="329" t="s">
        <v>275</v>
      </c>
      <c r="BL29" s="329" t="s">
        <v>275</v>
      </c>
    </row>
    <row r="30" ht="13.5" customHeight="1" spans="1:64">
      <c r="A30" s="530" t="str">
        <f>IF(B30="","",B30&amp;COUNTIF($B$3:B30,B30))</f>
        <v>202321-02K03-22/01</v>
      </c>
      <c r="B30" s="531" t="s">
        <v>49</v>
      </c>
      <c r="C30" s="532" t="s">
        <v>352</v>
      </c>
      <c r="D30" s="532" t="s">
        <v>353</v>
      </c>
      <c r="E30" s="532" t="s">
        <v>106</v>
      </c>
      <c r="F30" s="532" t="s">
        <v>354</v>
      </c>
      <c r="G30" s="532" t="s">
        <v>355</v>
      </c>
      <c r="H30" s="540"/>
      <c r="I30" s="534"/>
      <c r="J30" s="537"/>
      <c r="K30" s="537"/>
      <c r="L30" s="537"/>
      <c r="AJ30" s="329" t="s">
        <v>356</v>
      </c>
      <c r="BK30" s="329" t="s">
        <v>275</v>
      </c>
      <c r="BL30" s="329" t="s">
        <v>275</v>
      </c>
    </row>
    <row r="31" ht="13.5" customHeight="1" spans="1:64">
      <c r="A31" s="530" t="str">
        <f>IF(B31="","",B31&amp;COUNTIF($B$3:B31,B31))</f>
        <v>202321-02K03-22/02</v>
      </c>
      <c r="B31" s="531" t="s">
        <v>49</v>
      </c>
      <c r="C31" s="532" t="s">
        <v>357</v>
      </c>
      <c r="D31" s="532" t="s">
        <v>353</v>
      </c>
      <c r="E31" s="532" t="s">
        <v>106</v>
      </c>
      <c r="F31" s="532" t="s">
        <v>358</v>
      </c>
      <c r="G31" s="532" t="s">
        <v>359</v>
      </c>
      <c r="H31" s="532"/>
      <c r="I31" s="534"/>
      <c r="J31" s="537"/>
      <c r="K31" s="537"/>
      <c r="L31" s="537"/>
      <c r="AJ31" s="329" t="s">
        <v>182</v>
      </c>
      <c r="BK31" s="329" t="s">
        <v>275</v>
      </c>
      <c r="BL31" s="329" t="s">
        <v>275</v>
      </c>
    </row>
    <row r="32" ht="13.5" customHeight="1" spans="1:64">
      <c r="A32" s="530" t="str">
        <f>IF(B32="","",B32&amp;COUNTIF($B$3:B32,B32))</f>
        <v>202321-02K03-23/05</v>
      </c>
      <c r="B32" s="531" t="s">
        <v>51</v>
      </c>
      <c r="C32" s="532" t="s">
        <v>360</v>
      </c>
      <c r="D32" s="532" t="s">
        <v>361</v>
      </c>
      <c r="E32" s="532" t="s">
        <v>106</v>
      </c>
      <c r="F32" s="532" t="s">
        <v>362</v>
      </c>
      <c r="G32" s="532"/>
      <c r="H32" s="532"/>
      <c r="I32" s="534"/>
      <c r="J32" s="537"/>
      <c r="K32" s="537"/>
      <c r="L32" s="537"/>
      <c r="AJ32" s="329" t="s">
        <v>205</v>
      </c>
      <c r="BK32" s="329" t="s">
        <v>363</v>
      </c>
      <c r="BL32" s="329" t="s">
        <v>363</v>
      </c>
    </row>
    <row r="33" ht="13.5" customHeight="1" spans="1:64">
      <c r="A33" s="530" t="str">
        <f>IF(B33="","",B33&amp;COUNTIF($B$3:B33,B33))</f>
        <v>202321-02K03-23/06</v>
      </c>
      <c r="B33" s="531" t="s">
        <v>51</v>
      </c>
      <c r="C33" s="532" t="s">
        <v>364</v>
      </c>
      <c r="D33" s="532" t="s">
        <v>361</v>
      </c>
      <c r="E33" s="532" t="s">
        <v>106</v>
      </c>
      <c r="F33" s="532" t="s">
        <v>365</v>
      </c>
      <c r="G33" s="532"/>
      <c r="H33" s="532"/>
      <c r="I33" s="534"/>
      <c r="J33" s="537"/>
      <c r="K33" s="537"/>
      <c r="L33" s="537"/>
      <c r="AJ33" s="329" t="s">
        <v>366</v>
      </c>
      <c r="BK33" s="329" t="s">
        <v>363</v>
      </c>
      <c r="BL33" s="329" t="s">
        <v>363</v>
      </c>
    </row>
    <row r="34" ht="13.5" customHeight="1" spans="1:64">
      <c r="A34" s="530" t="str">
        <f>IF(B34="","",B34&amp;COUNTIF($B$3:B34,B34))</f>
        <v>202321-02K03-26/02</v>
      </c>
      <c r="B34" s="531" t="s">
        <v>334</v>
      </c>
      <c r="C34" s="532" t="s">
        <v>367</v>
      </c>
      <c r="D34" s="532" t="s">
        <v>336</v>
      </c>
      <c r="E34" s="532" t="s">
        <v>106</v>
      </c>
      <c r="F34" s="532" t="s">
        <v>128</v>
      </c>
      <c r="G34" s="532" t="s">
        <v>337</v>
      </c>
      <c r="H34" s="540" t="s">
        <v>266</v>
      </c>
      <c r="I34" s="534"/>
      <c r="J34" s="537"/>
      <c r="K34" s="537"/>
      <c r="L34" s="537"/>
      <c r="BK34" s="329" t="s">
        <v>363</v>
      </c>
      <c r="BL34" s="329" t="s">
        <v>363</v>
      </c>
    </row>
    <row r="35" ht="13.5" customHeight="1" spans="1:64">
      <c r="A35" s="530" t="str">
        <f>IF(B35="","",B35&amp;COUNTIF($B$3:B35,B35))</f>
        <v>202321-02K03-23/07</v>
      </c>
      <c r="B35" s="531" t="s">
        <v>51</v>
      </c>
      <c r="C35" s="532" t="s">
        <v>368</v>
      </c>
      <c r="D35" s="532" t="s">
        <v>341</v>
      </c>
      <c r="E35" s="532" t="s">
        <v>106</v>
      </c>
      <c r="F35" s="532" t="s">
        <v>297</v>
      </c>
      <c r="G35" s="532" t="s">
        <v>342</v>
      </c>
      <c r="H35" s="532"/>
      <c r="I35" s="534"/>
      <c r="J35" s="537"/>
      <c r="K35" s="537"/>
      <c r="L35" s="537"/>
      <c r="BK35" s="329" t="s">
        <v>363</v>
      </c>
      <c r="BL35" s="329" t="s">
        <v>363</v>
      </c>
    </row>
    <row r="36" ht="13.5" customHeight="1" spans="1:64">
      <c r="A36" s="530" t="str">
        <f>IF(B36="","",B36&amp;COUNTIF($B$3:B36,B36))</f>
        <v>202321-02K03-23/08</v>
      </c>
      <c r="B36" s="531" t="s">
        <v>51</v>
      </c>
      <c r="C36" s="532" t="s">
        <v>369</v>
      </c>
      <c r="D36" s="532" t="s">
        <v>341</v>
      </c>
      <c r="E36" s="532" t="s">
        <v>106</v>
      </c>
      <c r="F36" s="531" t="s">
        <v>303</v>
      </c>
      <c r="G36" s="531" t="s">
        <v>342</v>
      </c>
      <c r="H36" s="531"/>
      <c r="I36" s="541"/>
      <c r="J36" s="537"/>
      <c r="K36" s="537"/>
      <c r="L36" s="537"/>
      <c r="BK36" s="329" t="s">
        <v>370</v>
      </c>
      <c r="BL36" s="329" t="s">
        <v>370</v>
      </c>
    </row>
    <row r="37" ht="13.5" customHeight="1" spans="1:64">
      <c r="A37" s="530" t="str">
        <f>IF(B37="","",B37&amp;COUNTIF($B$3:B37,B37))</f>
        <v>202321-02K03-23/09</v>
      </c>
      <c r="B37" s="531" t="s">
        <v>51</v>
      </c>
      <c r="C37" s="532" t="s">
        <v>371</v>
      </c>
      <c r="D37" s="532" t="s">
        <v>341</v>
      </c>
      <c r="E37" s="532" t="s">
        <v>106</v>
      </c>
      <c r="F37" s="531" t="s">
        <v>309</v>
      </c>
      <c r="G37" s="531" t="s">
        <v>342</v>
      </c>
      <c r="H37" s="531"/>
      <c r="I37" s="541"/>
      <c r="J37" s="537"/>
      <c r="K37" s="537"/>
      <c r="L37" s="537"/>
      <c r="BK37" s="329" t="s">
        <v>370</v>
      </c>
      <c r="BL37" s="329" t="s">
        <v>370</v>
      </c>
    </row>
    <row r="38" ht="13.5" customHeight="1" spans="1:64">
      <c r="A38" s="530" t="str">
        <f>IF(B38="","",B38&amp;COUNTIF($B$3:B38,B38))</f>
        <v>202321-02K03-23/010</v>
      </c>
      <c r="B38" s="531" t="s">
        <v>51</v>
      </c>
      <c r="C38" s="532" t="s">
        <v>372</v>
      </c>
      <c r="D38" s="532" t="s">
        <v>341</v>
      </c>
      <c r="E38" s="532" t="s">
        <v>106</v>
      </c>
      <c r="F38" s="531" t="s">
        <v>314</v>
      </c>
      <c r="G38" s="531" t="s">
        <v>342</v>
      </c>
      <c r="H38" s="531"/>
      <c r="I38" s="541"/>
      <c r="J38" s="537"/>
      <c r="K38" s="537"/>
      <c r="L38" s="537"/>
      <c r="BK38" s="329" t="s">
        <v>370</v>
      </c>
      <c r="BL38" s="329" t="s">
        <v>370</v>
      </c>
    </row>
    <row r="39" ht="13.5" customHeight="1" spans="1:64">
      <c r="A39" s="530" t="str">
        <f>IF(B39="","",B39&amp;COUNTIF($B$3:B39,B39))</f>
        <v>202321-02K03-22/03</v>
      </c>
      <c r="B39" s="531" t="s">
        <v>49</v>
      </c>
      <c r="C39" s="532" t="s">
        <v>373</v>
      </c>
      <c r="D39" s="532" t="s">
        <v>353</v>
      </c>
      <c r="E39" s="532" t="s">
        <v>106</v>
      </c>
      <c r="F39" s="531" t="s">
        <v>374</v>
      </c>
      <c r="G39" s="531" t="s">
        <v>355</v>
      </c>
      <c r="H39" s="531"/>
      <c r="I39" s="541"/>
      <c r="J39" s="537"/>
      <c r="K39" s="537"/>
      <c r="L39" s="537"/>
      <c r="BK39" s="329" t="s">
        <v>370</v>
      </c>
      <c r="BL39" s="329" t="s">
        <v>370</v>
      </c>
    </row>
    <row r="40" ht="13.5" customHeight="1" spans="1:64">
      <c r="A40" s="530" t="str">
        <f>IF(B40="","",B40&amp;COUNTIF($B$3:B40,B40))</f>
        <v>202321-02K03-22/04</v>
      </c>
      <c r="B40" s="531" t="s">
        <v>49</v>
      </c>
      <c r="C40" s="532" t="s">
        <v>375</v>
      </c>
      <c r="D40" s="532" t="s">
        <v>353</v>
      </c>
      <c r="E40" s="532" t="s">
        <v>106</v>
      </c>
      <c r="F40" s="531" t="s">
        <v>376</v>
      </c>
      <c r="G40" s="531" t="s">
        <v>359</v>
      </c>
      <c r="H40" s="531"/>
      <c r="I40" s="541"/>
      <c r="J40" s="537"/>
      <c r="K40" s="537"/>
      <c r="L40" s="537"/>
      <c r="BK40" s="329" t="s">
        <v>370</v>
      </c>
      <c r="BL40" s="329" t="s">
        <v>370</v>
      </c>
    </row>
    <row r="41" ht="13.5" customHeight="1" spans="1:64">
      <c r="A41" s="530" t="str">
        <f>IF(B41="","",B41&amp;COUNTIF($B$3:B41,B41))</f>
        <v>202321-02K03-23/011</v>
      </c>
      <c r="B41" s="531" t="s">
        <v>51</v>
      </c>
      <c r="C41" s="532" t="s">
        <v>377</v>
      </c>
      <c r="D41" s="532" t="s">
        <v>361</v>
      </c>
      <c r="E41" s="532" t="s">
        <v>106</v>
      </c>
      <c r="F41" s="531" t="s">
        <v>378</v>
      </c>
      <c r="G41" s="531"/>
      <c r="H41" s="531"/>
      <c r="I41" s="541"/>
      <c r="J41" s="537"/>
      <c r="K41" s="537"/>
      <c r="L41" s="537"/>
      <c r="BK41" s="329" t="s">
        <v>370</v>
      </c>
      <c r="BL41" s="329" t="s">
        <v>370</v>
      </c>
    </row>
    <row r="42" ht="13.5" customHeight="1" spans="1:64">
      <c r="A42" s="530" t="str">
        <f>IF(B42="","",B42&amp;COUNTIF($B$3:B42,B42))</f>
        <v>202321-02K03-23/012</v>
      </c>
      <c r="B42" s="531" t="s">
        <v>51</v>
      </c>
      <c r="C42" s="532" t="s">
        <v>379</v>
      </c>
      <c r="D42" s="532" t="s">
        <v>361</v>
      </c>
      <c r="E42" s="532" t="s">
        <v>106</v>
      </c>
      <c r="F42" s="531" t="s">
        <v>380</v>
      </c>
      <c r="G42" s="531"/>
      <c r="H42" s="531"/>
      <c r="I42" s="541"/>
      <c r="J42" s="537"/>
      <c r="K42" s="537"/>
      <c r="L42" s="537"/>
      <c r="BK42" s="329" t="s">
        <v>381</v>
      </c>
      <c r="BL42" s="329" t="s">
        <v>381</v>
      </c>
    </row>
    <row r="43" ht="13.5" customHeight="1" spans="1:64">
      <c r="A43" s="530" t="str">
        <f>IF(B43="","",B43&amp;COUNTIF($B$3:B43,B43))</f>
        <v>202321-02K03-40/01</v>
      </c>
      <c r="B43" s="531" t="s">
        <v>53</v>
      </c>
      <c r="C43" s="532" t="s">
        <v>382</v>
      </c>
      <c r="D43" s="532" t="s">
        <v>383</v>
      </c>
      <c r="E43" s="532" t="s">
        <v>106</v>
      </c>
      <c r="F43" s="531" t="s">
        <v>384</v>
      </c>
      <c r="G43" s="531"/>
      <c r="H43" s="531"/>
      <c r="I43" s="541"/>
      <c r="J43" s="537"/>
      <c r="K43" s="537"/>
      <c r="L43" s="537"/>
      <c r="BK43" s="329" t="s">
        <v>381</v>
      </c>
      <c r="BL43" s="329" t="s">
        <v>381</v>
      </c>
    </row>
    <row r="44" ht="13.5" customHeight="1" spans="1:64">
      <c r="A44" s="530" t="str">
        <f>IF(B44="","",B44&amp;COUNTIF($B$3:B44,B44))</f>
        <v>202321-02K03-40/02</v>
      </c>
      <c r="B44" s="531" t="s">
        <v>53</v>
      </c>
      <c r="C44" s="532" t="s">
        <v>385</v>
      </c>
      <c r="D44" s="532" t="s">
        <v>386</v>
      </c>
      <c r="E44" s="532" t="s">
        <v>106</v>
      </c>
      <c r="F44" s="531" t="s">
        <v>387</v>
      </c>
      <c r="G44" s="531"/>
      <c r="H44" s="531"/>
      <c r="I44" s="541"/>
      <c r="J44" s="537"/>
      <c r="K44" s="537"/>
      <c r="L44" s="537"/>
      <c r="BK44" s="329" t="s">
        <v>388</v>
      </c>
      <c r="BL44" s="329" t="s">
        <v>388</v>
      </c>
    </row>
    <row r="45" ht="13.5" customHeight="1" spans="1:64">
      <c r="A45" s="530" t="str">
        <f>IF(B45="","",B45&amp;COUNTIF($B$3:B45,B45))</f>
        <v>202321-02K03-40/03</v>
      </c>
      <c r="B45" s="524" t="s">
        <v>53</v>
      </c>
      <c r="C45" s="532" t="s">
        <v>389</v>
      </c>
      <c r="D45" s="532" t="s">
        <v>390</v>
      </c>
      <c r="E45" s="532" t="s">
        <v>106</v>
      </c>
      <c r="F45" s="524" t="s">
        <v>391</v>
      </c>
      <c r="G45" s="524"/>
      <c r="H45" s="524"/>
      <c r="I45" s="525"/>
      <c r="BK45" s="329" t="s">
        <v>388</v>
      </c>
      <c r="BL45" s="329" t="s">
        <v>388</v>
      </c>
    </row>
    <row r="46" ht="13.5" customHeight="1" spans="1:64">
      <c r="A46" s="530" t="str">
        <f>IF(B46="","",B46&amp;COUNTIF($B$3:B46,B46))</f>
        <v>202321-02K03-40/04</v>
      </c>
      <c r="B46" s="524" t="s">
        <v>53</v>
      </c>
      <c r="C46" s="532" t="s">
        <v>392</v>
      </c>
      <c r="D46" s="532" t="s">
        <v>393</v>
      </c>
      <c r="E46" s="532" t="s">
        <v>106</v>
      </c>
      <c r="F46" s="524" t="s">
        <v>394</v>
      </c>
      <c r="G46" s="524"/>
      <c r="H46" s="524"/>
      <c r="I46" s="525"/>
      <c r="BK46" s="329" t="s">
        <v>388</v>
      </c>
      <c r="BL46" s="329" t="s">
        <v>388</v>
      </c>
    </row>
    <row r="47" ht="13.5" customHeight="1" spans="1:64">
      <c r="A47" s="530" t="str">
        <f>IF(B47="","",B47&amp;COUNTIF($B$3:B47,B47))</f>
        <v>202321-02K03-70/01</v>
      </c>
      <c r="B47" s="524" t="s">
        <v>395</v>
      </c>
      <c r="C47" s="532" t="s">
        <v>396</v>
      </c>
      <c r="D47" s="532" t="s">
        <v>397</v>
      </c>
      <c r="E47" s="532" t="s">
        <v>106</v>
      </c>
      <c r="F47" s="524" t="s">
        <v>398</v>
      </c>
      <c r="G47" s="524" t="s">
        <v>355</v>
      </c>
      <c r="H47" s="540" t="s">
        <v>266</v>
      </c>
      <c r="I47" s="525"/>
      <c r="BK47" s="329" t="s">
        <v>388</v>
      </c>
      <c r="BL47" s="329" t="s">
        <v>388</v>
      </c>
    </row>
    <row r="48" ht="13.5" customHeight="1" spans="1:64">
      <c r="A48" s="530" t="str">
        <f>IF(B48="","",B48&amp;COUNTIF($B$3:B48,B48))</f>
        <v>202321-02K03-70/02</v>
      </c>
      <c r="B48" s="524" t="s">
        <v>395</v>
      </c>
      <c r="C48" s="532" t="s">
        <v>399</v>
      </c>
      <c r="D48" s="532" t="s">
        <v>397</v>
      </c>
      <c r="E48" s="532" t="s">
        <v>106</v>
      </c>
      <c r="F48" s="524" t="s">
        <v>400</v>
      </c>
      <c r="G48" s="524" t="s">
        <v>355</v>
      </c>
      <c r="H48" s="540" t="s">
        <v>266</v>
      </c>
      <c r="I48" s="525"/>
      <c r="BK48" s="329" t="s">
        <v>388</v>
      </c>
      <c r="BL48" s="329" t="s">
        <v>388</v>
      </c>
    </row>
    <row r="49" ht="13.5" customHeight="1" spans="1:64">
      <c r="A49" s="530" t="str">
        <f>IF(B49="","",B49&amp;COUNTIF($B$3:B49,B49))</f>
        <v>202321-02K03-70/03</v>
      </c>
      <c r="B49" s="524" t="s">
        <v>395</v>
      </c>
      <c r="C49" s="532" t="s">
        <v>401</v>
      </c>
      <c r="D49" s="532" t="s">
        <v>402</v>
      </c>
      <c r="E49" s="532" t="s">
        <v>106</v>
      </c>
      <c r="F49" s="524" t="s">
        <v>403</v>
      </c>
      <c r="G49" s="524" t="s">
        <v>404</v>
      </c>
      <c r="H49" s="540" t="s">
        <v>266</v>
      </c>
      <c r="I49" s="525"/>
      <c r="BK49" s="329" t="s">
        <v>388</v>
      </c>
      <c r="BL49" s="329" t="s">
        <v>388</v>
      </c>
    </row>
    <row r="50" ht="13.5" customHeight="1" spans="1:64">
      <c r="A50" s="530" t="str">
        <f>IF(B50="","",B50&amp;COUNTIF($B$3:B50,B50))</f>
        <v>202321-02K03-70/04</v>
      </c>
      <c r="B50" s="524" t="s">
        <v>395</v>
      </c>
      <c r="C50" s="532" t="s">
        <v>405</v>
      </c>
      <c r="D50" s="532" t="s">
        <v>406</v>
      </c>
      <c r="E50" s="532" t="s">
        <v>106</v>
      </c>
      <c r="F50" s="524" t="s">
        <v>407</v>
      </c>
      <c r="G50" s="524" t="s">
        <v>404</v>
      </c>
      <c r="H50" s="540" t="s">
        <v>266</v>
      </c>
      <c r="I50" s="525"/>
      <c r="BK50" s="329" t="s">
        <v>388</v>
      </c>
      <c r="BL50" s="329" t="s">
        <v>388</v>
      </c>
    </row>
    <row r="51" ht="13.5" customHeight="1" spans="1:64">
      <c r="A51" s="530" t="str">
        <f>IF(B51="","",B51&amp;COUNTIF($B$3:B51,B51))</f>
        <v>202321-02K03-70/05</v>
      </c>
      <c r="B51" s="524" t="s">
        <v>395</v>
      </c>
      <c r="C51" s="532" t="s">
        <v>408</v>
      </c>
      <c r="D51" s="532" t="s">
        <v>402</v>
      </c>
      <c r="E51" s="532" t="s">
        <v>106</v>
      </c>
      <c r="F51" s="524" t="s">
        <v>409</v>
      </c>
      <c r="G51" s="524" t="s">
        <v>404</v>
      </c>
      <c r="H51" s="540" t="s">
        <v>266</v>
      </c>
      <c r="I51" s="525"/>
      <c r="BK51" s="329" t="s">
        <v>388</v>
      </c>
      <c r="BL51" s="329" t="s">
        <v>388</v>
      </c>
    </row>
    <row r="52" ht="13.5" customHeight="1" spans="1:64">
      <c r="A52" s="530" t="str">
        <f>IF(B52="","",B52&amp;COUNTIF($B$3:B52,B52))</f>
        <v>202321-02K03-70/06</v>
      </c>
      <c r="B52" s="524" t="s">
        <v>395</v>
      </c>
      <c r="C52" s="542" t="s">
        <v>410</v>
      </c>
      <c r="D52" s="542" t="s">
        <v>406</v>
      </c>
      <c r="E52" s="532" t="s">
        <v>106</v>
      </c>
      <c r="F52" s="524" t="s">
        <v>411</v>
      </c>
      <c r="G52" s="524" t="s">
        <v>404</v>
      </c>
      <c r="H52" s="540" t="s">
        <v>266</v>
      </c>
      <c r="I52" s="525"/>
      <c r="BK52" s="329" t="s">
        <v>267</v>
      </c>
      <c r="BL52" s="329" t="s">
        <v>267</v>
      </c>
    </row>
    <row r="53" ht="13.5" customHeight="1" spans="1:64">
      <c r="A53" s="530" t="str">
        <f>IF(B53="","",B53&amp;COUNTIF($B$3:B53,B53))</f>
        <v>202321-02K03-60/01</v>
      </c>
      <c r="B53" s="524" t="s">
        <v>59</v>
      </c>
      <c r="C53" s="542" t="s">
        <v>412</v>
      </c>
      <c r="D53" s="542" t="s">
        <v>413</v>
      </c>
      <c r="E53" s="524"/>
      <c r="F53" s="524"/>
      <c r="G53" s="524"/>
      <c r="H53" s="540"/>
      <c r="I53" s="525"/>
      <c r="BK53" s="329" t="s">
        <v>267</v>
      </c>
      <c r="BL53" s="329" t="s">
        <v>267</v>
      </c>
    </row>
    <row r="54" ht="13.5" customHeight="1" spans="1:64">
      <c r="A54" s="530" t="str">
        <f>IF(B54="","",B54&amp;COUNTIF($B$3:B54,B54))</f>
        <v/>
      </c>
      <c r="B54" s="524"/>
      <c r="C54" s="542"/>
      <c r="D54" s="542"/>
      <c r="E54" s="524"/>
      <c r="F54" s="524"/>
      <c r="G54" s="524"/>
      <c r="H54" s="540"/>
      <c r="I54" s="525"/>
      <c r="BK54" s="329" t="s">
        <v>267</v>
      </c>
      <c r="BL54" s="329" t="s">
        <v>267</v>
      </c>
    </row>
    <row r="55" ht="13.5" customHeight="1" spans="1:64">
      <c r="A55" s="530" t="str">
        <f>IF(B55="","",B55&amp;COUNTIF($B$3:B55,B55))</f>
        <v/>
      </c>
      <c r="B55" s="524"/>
      <c r="C55" s="542"/>
      <c r="D55" s="542"/>
      <c r="E55" s="524"/>
      <c r="F55" s="524"/>
      <c r="G55" s="524"/>
      <c r="H55" s="540"/>
      <c r="I55" s="525"/>
      <c r="BK55" s="329" t="s">
        <v>267</v>
      </c>
      <c r="BL55" s="329" t="s">
        <v>267</v>
      </c>
    </row>
    <row r="56" ht="13.5" customHeight="1" spans="1:64">
      <c r="A56" s="530" t="str">
        <f>IF(B56="","",B56&amp;COUNTIF($B$3:B56,B56))</f>
        <v/>
      </c>
      <c r="B56" s="524"/>
      <c r="C56" s="542"/>
      <c r="D56" s="542"/>
      <c r="E56" s="524"/>
      <c r="F56" s="524"/>
      <c r="G56" s="524"/>
      <c r="H56" s="540"/>
      <c r="I56" s="525"/>
      <c r="BK56" s="329" t="s">
        <v>267</v>
      </c>
      <c r="BL56" s="329" t="s">
        <v>267</v>
      </c>
    </row>
    <row r="57" ht="13.5" customHeight="1" spans="1:64">
      <c r="A57" s="530" t="str">
        <f>IF(B57="","",B57&amp;COUNTIF($B$3:B57,B57))</f>
        <v/>
      </c>
      <c r="B57" s="524"/>
      <c r="C57" s="542"/>
      <c r="D57" s="542"/>
      <c r="E57" s="524"/>
      <c r="F57" s="524"/>
      <c r="G57" s="524"/>
      <c r="H57" s="540"/>
      <c r="I57" s="525"/>
      <c r="BK57" s="329" t="s">
        <v>267</v>
      </c>
      <c r="BL57" s="329" t="s">
        <v>267</v>
      </c>
    </row>
    <row r="58" ht="13.5" customHeight="1" spans="1:64">
      <c r="A58" s="530" t="str">
        <f>IF(B58="","",B58&amp;COUNTIF($B$3:B58,B58))</f>
        <v/>
      </c>
      <c r="B58" s="524"/>
      <c r="C58" s="542"/>
      <c r="D58" s="542"/>
      <c r="E58" s="524"/>
      <c r="F58" s="524"/>
      <c r="G58" s="524"/>
      <c r="H58" s="540"/>
      <c r="I58" s="525"/>
      <c r="BK58" s="329" t="s">
        <v>267</v>
      </c>
      <c r="BL58" s="329" t="s">
        <v>267</v>
      </c>
    </row>
    <row r="59" ht="13.5" customHeight="1" spans="1:64">
      <c r="A59" s="530" t="str">
        <f>IF(B59="","",B59&amp;COUNTIF($B$3:B59,B59))</f>
        <v/>
      </c>
      <c r="B59" s="524"/>
      <c r="C59" s="542"/>
      <c r="D59" s="542"/>
      <c r="E59" s="524"/>
      <c r="F59" s="524"/>
      <c r="G59" s="524"/>
      <c r="H59" s="540"/>
      <c r="I59" s="525"/>
      <c r="BK59" s="329" t="s">
        <v>267</v>
      </c>
      <c r="BL59" s="329" t="s">
        <v>267</v>
      </c>
    </row>
    <row r="60" ht="13.5" customHeight="1" spans="1:64">
      <c r="A60" s="530" t="str">
        <f>IF(B60="","",B60&amp;COUNTIF($B$3:B60,B60))</f>
        <v/>
      </c>
      <c r="B60" s="524"/>
      <c r="C60" s="542"/>
      <c r="D60" s="542"/>
      <c r="E60" s="524"/>
      <c r="F60" s="524"/>
      <c r="G60" s="524"/>
      <c r="H60" s="540"/>
      <c r="I60" s="525"/>
      <c r="BK60" s="329" t="s">
        <v>267</v>
      </c>
      <c r="BL60" s="329" t="s">
        <v>267</v>
      </c>
    </row>
    <row r="61" ht="13.5" customHeight="1" spans="1:64">
      <c r="A61" s="530" t="str">
        <f>IF(B61="","",B61&amp;COUNTIF($B$3:B61,B61))</f>
        <v/>
      </c>
      <c r="B61" s="524"/>
      <c r="C61" s="542"/>
      <c r="D61" s="542"/>
      <c r="E61" s="524"/>
      <c r="F61" s="524"/>
      <c r="G61" s="524"/>
      <c r="H61" s="540"/>
      <c r="I61" s="525"/>
      <c r="BK61" s="329" t="s">
        <v>267</v>
      </c>
      <c r="BL61" s="329" t="s">
        <v>267</v>
      </c>
    </row>
    <row r="62" ht="13.5" customHeight="1" spans="1:64">
      <c r="A62" s="530" t="str">
        <f>IF(B62="","",B62&amp;COUNTIF($B$3:B62,B62))</f>
        <v/>
      </c>
      <c r="B62" s="524"/>
      <c r="C62" s="542"/>
      <c r="D62" s="542"/>
      <c r="E62" s="524"/>
      <c r="F62" s="524"/>
      <c r="G62" s="524"/>
      <c r="H62" s="540"/>
      <c r="I62" s="525"/>
      <c r="BK62" s="329" t="s">
        <v>267</v>
      </c>
      <c r="BL62" s="329" t="s">
        <v>267</v>
      </c>
    </row>
    <row r="63" ht="13.5" customHeight="1" spans="1:64">
      <c r="A63" s="530" t="str">
        <f>IF(B63="","",B63&amp;COUNTIF($B$3:B63,B63))</f>
        <v/>
      </c>
      <c r="B63" s="524"/>
      <c r="C63" s="542"/>
      <c r="D63" s="542"/>
      <c r="E63" s="524"/>
      <c r="F63" s="524"/>
      <c r="G63" s="524"/>
      <c r="H63" s="540"/>
      <c r="I63" s="525"/>
      <c r="BK63" s="329" t="s">
        <v>267</v>
      </c>
      <c r="BL63" s="329" t="s">
        <v>267</v>
      </c>
    </row>
    <row r="64" ht="13.5" customHeight="1" spans="1:64">
      <c r="A64" s="530" t="str">
        <f>IF(B64="","",B64&amp;COUNTIF($B$3:B64,B64))</f>
        <v/>
      </c>
      <c r="B64" s="524"/>
      <c r="C64" s="542"/>
      <c r="D64" s="542"/>
      <c r="E64" s="524"/>
      <c r="F64" s="524"/>
      <c r="G64" s="524"/>
      <c r="H64" s="540"/>
      <c r="I64" s="525"/>
      <c r="BK64" s="329" t="s">
        <v>267</v>
      </c>
      <c r="BL64" s="329" t="s">
        <v>267</v>
      </c>
    </row>
    <row r="65" ht="13.5" customHeight="1" spans="1:64">
      <c r="A65" s="530" t="str">
        <f>IF(B65="","",B65&amp;COUNTIF($B$3:B65,B65))</f>
        <v/>
      </c>
      <c r="B65" s="524"/>
      <c r="C65" s="542"/>
      <c r="D65" s="542"/>
      <c r="E65" s="524"/>
      <c r="F65" s="524"/>
      <c r="G65" s="524"/>
      <c r="H65" s="540"/>
      <c r="I65" s="525"/>
      <c r="BK65" s="329" t="s">
        <v>267</v>
      </c>
      <c r="BL65" s="329" t="s">
        <v>267</v>
      </c>
    </row>
    <row r="66" ht="13.5" customHeight="1" spans="1:64">
      <c r="A66" s="530" t="str">
        <f>IF(B66="","",B66&amp;COUNTIF($B$3:B66,B66))</f>
        <v/>
      </c>
      <c r="B66" s="524"/>
      <c r="C66" s="542"/>
      <c r="D66" s="542"/>
      <c r="E66" s="524"/>
      <c r="F66" s="524"/>
      <c r="G66" s="524"/>
      <c r="H66" s="540"/>
      <c r="I66" s="525"/>
      <c r="BK66" s="329" t="s">
        <v>267</v>
      </c>
      <c r="BL66" s="329" t="s">
        <v>267</v>
      </c>
    </row>
    <row r="67" ht="13.5" customHeight="1" spans="1:64">
      <c r="A67" s="530" t="str">
        <f>IF(B67="","",B67&amp;COUNTIF($B$3:B67,B67))</f>
        <v/>
      </c>
      <c r="B67" s="524"/>
      <c r="C67" s="542"/>
      <c r="D67" s="542"/>
      <c r="E67" s="524"/>
      <c r="F67" s="524"/>
      <c r="G67" s="524"/>
      <c r="H67" s="540"/>
      <c r="I67" s="525"/>
      <c r="BK67" s="329" t="s">
        <v>267</v>
      </c>
      <c r="BL67" s="329" t="s">
        <v>267</v>
      </c>
    </row>
    <row r="68" ht="13.5" customHeight="1" spans="1:64">
      <c r="A68" s="530" t="str">
        <f>IF(B68="","",B68&amp;COUNTIF($B$3:B68,B68))</f>
        <v/>
      </c>
      <c r="B68" s="524"/>
      <c r="C68" s="532"/>
      <c r="D68" s="524"/>
      <c r="E68" s="524"/>
      <c r="F68" s="524"/>
      <c r="G68" s="524"/>
      <c r="H68" s="524"/>
      <c r="I68" s="525"/>
      <c r="BK68" s="329" t="s">
        <v>414</v>
      </c>
      <c r="BL68" s="329" t="s">
        <v>414</v>
      </c>
    </row>
    <row r="69" ht="13.5" customHeight="1" spans="1:64">
      <c r="A69" s="530" t="str">
        <f>IF(B69="","",B69&amp;COUNTIF($B$3:B69,B69))</f>
        <v/>
      </c>
      <c r="B69" s="524"/>
      <c r="C69" s="532"/>
      <c r="D69" s="524"/>
      <c r="E69" s="524"/>
      <c r="F69" s="524"/>
      <c r="G69" s="524"/>
      <c r="H69" s="524"/>
      <c r="I69" s="525"/>
      <c r="BK69" s="329" t="s">
        <v>414</v>
      </c>
      <c r="BL69" s="329" t="s">
        <v>414</v>
      </c>
    </row>
    <row r="70" ht="13.5" customHeight="1" spans="1:64">
      <c r="A70" s="530" t="str">
        <f>IF(B70="","",B70&amp;COUNTIF($B$3:B70,B70))</f>
        <v/>
      </c>
      <c r="B70" s="524"/>
      <c r="C70" s="524"/>
      <c r="D70" s="524"/>
      <c r="E70" s="524"/>
      <c r="F70" s="524"/>
      <c r="G70" s="524"/>
      <c r="H70" s="524"/>
      <c r="I70" s="525"/>
    </row>
    <row r="71" ht="13.5" customHeight="1" spans="1:64">
      <c r="A71" s="530" t="str">
        <f>IF(B71="","",B71&amp;COUNTIF($B$3:B71,B71))</f>
        <v/>
      </c>
      <c r="B71" s="524"/>
      <c r="C71" s="524"/>
      <c r="D71" s="524"/>
      <c r="E71" s="524"/>
      <c r="F71" s="524"/>
      <c r="G71" s="524"/>
      <c r="H71" s="524"/>
      <c r="I71" s="525"/>
    </row>
    <row r="72" ht="13.5" customHeight="1" spans="1:64">
      <c r="A72" s="530" t="str">
        <f>IF(B72="","",B72&amp;COUNTIF($B$3:B72,B72))</f>
        <v/>
      </c>
      <c r="B72" s="524"/>
      <c r="C72" s="524"/>
      <c r="D72" s="524"/>
      <c r="E72" s="524"/>
      <c r="F72" s="524"/>
      <c r="G72" s="524"/>
      <c r="H72" s="524"/>
      <c r="I72" s="525"/>
    </row>
    <row r="73" ht="13.5" customHeight="1" spans="1:64">
      <c r="A73" s="530" t="str">
        <f>IF(B73="","",B73&amp;COUNTIF($B$3:B73,B73))</f>
        <v/>
      </c>
      <c r="B73" s="524"/>
      <c r="C73" s="524"/>
      <c r="D73" s="543"/>
      <c r="E73" s="524"/>
      <c r="F73" s="524"/>
      <c r="G73" s="524"/>
      <c r="H73" s="524"/>
      <c r="I73" s="525"/>
    </row>
    <row r="74" ht="13.5" customHeight="1" spans="1:64">
      <c r="A74" s="530" t="str">
        <f>IF(B74="","",B74&amp;COUNTIF($B$3:B74,B74))</f>
        <v/>
      </c>
      <c r="B74" s="524"/>
      <c r="C74" s="524"/>
      <c r="E74" s="524"/>
      <c r="F74" s="524"/>
      <c r="G74" s="524"/>
      <c r="H74" s="524"/>
      <c r="I74" s="525"/>
    </row>
    <row r="75" spans="1:64">
      <c r="A75" s="530" t="str">
        <f>IF(B75="","",B75&amp;COUNTIF($B$3:B75,B75))</f>
        <v/>
      </c>
      <c r="B75" s="524"/>
      <c r="C75" s="524"/>
      <c r="E75" s="524"/>
      <c r="F75" s="524"/>
      <c r="G75" s="524"/>
      <c r="H75" s="524"/>
      <c r="I75" s="525"/>
    </row>
    <row r="76" spans="1:64">
      <c r="A76" s="530" t="str">
        <f>IF(B76="","",B76&amp;COUNTIF($B$3:B76,B76))</f>
        <v/>
      </c>
      <c r="B76" s="524"/>
      <c r="C76" s="524"/>
      <c r="E76" s="524"/>
      <c r="F76" s="524"/>
      <c r="G76" s="524"/>
      <c r="H76" s="524"/>
      <c r="I76" s="525"/>
    </row>
    <row r="77" spans="1:64">
      <c r="A77" s="530" t="str">
        <f>IF(B77="","",B77&amp;COUNTIF($B$3:B77,B77))</f>
        <v/>
      </c>
      <c r="B77" s="524"/>
      <c r="C77" s="524"/>
      <c r="E77" s="524"/>
      <c r="F77" s="524"/>
      <c r="G77" s="524"/>
      <c r="H77" s="524"/>
      <c r="I77" s="525"/>
    </row>
    <row r="78" spans="1:64">
      <c r="A78" s="530" t="str">
        <f>IF(B78="","",B78&amp;COUNTIF($B$3:B78,B78))</f>
        <v/>
      </c>
      <c r="B78" s="524"/>
      <c r="C78" s="524"/>
      <c r="E78" s="524"/>
      <c r="F78" s="524"/>
      <c r="G78" s="524"/>
      <c r="H78" s="524"/>
      <c r="I78" s="525"/>
    </row>
    <row r="79" spans="1:64">
      <c r="A79" s="530" t="str">
        <f>IF(B79="","",B79&amp;COUNTIF($B$3:B79,B79))</f>
        <v/>
      </c>
      <c r="B79" s="524"/>
      <c r="C79" s="524"/>
      <c r="E79" s="524"/>
      <c r="F79" s="524"/>
      <c r="G79" s="524"/>
      <c r="H79" s="524"/>
      <c r="I79" s="525"/>
    </row>
    <row r="80" spans="1:64">
      <c r="A80" s="530" t="str">
        <f>IF(B80="","",B80&amp;COUNTIF($B$3:B80,B80))</f>
        <v/>
      </c>
      <c r="B80" s="524"/>
      <c r="C80" s="524"/>
      <c r="E80" s="524"/>
      <c r="F80" s="524"/>
      <c r="G80" s="524"/>
      <c r="H80" s="524"/>
      <c r="I80" s="525"/>
    </row>
    <row r="81" spans="1:9">
      <c r="A81" s="530" t="str">
        <f>IF(B81="","",B81&amp;COUNTIF($B$3:B81,B81))</f>
        <v/>
      </c>
      <c r="B81" s="524"/>
      <c r="C81" s="524"/>
      <c r="E81" s="524"/>
      <c r="F81" s="524"/>
      <c r="G81" s="524"/>
      <c r="H81" s="524"/>
      <c r="I81" s="525"/>
    </row>
    <row r="82" spans="1:9">
      <c r="A82" s="530" t="str">
        <f>IF(B82="","",B82&amp;COUNTIF($B$3:B82,B82))</f>
        <v/>
      </c>
      <c r="B82" s="524"/>
      <c r="C82" s="524"/>
      <c r="E82" s="524"/>
      <c r="F82" s="524"/>
      <c r="G82" s="524"/>
      <c r="H82" s="524"/>
      <c r="I82" s="525"/>
    </row>
    <row r="83" spans="1:9">
      <c r="A83" s="530" t="str">
        <f>IF(B83="","",B83&amp;COUNTIF($B$3:B83,B83))</f>
        <v/>
      </c>
      <c r="B83" s="524"/>
      <c r="C83" s="524"/>
      <c r="E83" s="524"/>
      <c r="F83" s="524"/>
      <c r="G83" s="524"/>
      <c r="H83" s="524"/>
      <c r="I83" s="525"/>
    </row>
    <row r="84" spans="1:9">
      <c r="A84" s="530" t="str">
        <f>IF(B84="","",B84&amp;COUNTIF($B$3:B84,B84))</f>
        <v/>
      </c>
      <c r="B84" s="524"/>
      <c r="C84" s="524"/>
      <c r="E84" s="524"/>
      <c r="F84" s="524"/>
      <c r="G84" s="524"/>
      <c r="H84" s="524"/>
      <c r="I84" s="525"/>
    </row>
    <row r="85" spans="1:9">
      <c r="A85" s="530" t="str">
        <f>IF(B85="","",B85&amp;COUNTIF($B$3:B85,B85))</f>
        <v/>
      </c>
      <c r="B85" s="524"/>
      <c r="C85" s="524"/>
      <c r="E85" s="524"/>
      <c r="F85" s="524"/>
      <c r="G85" s="524"/>
      <c r="H85" s="524"/>
      <c r="I85" s="525"/>
    </row>
    <row r="86" spans="1:9">
      <c r="A86" s="530" t="str">
        <f>IF(B86="","",B86&amp;COUNTIF($B$3:B86,B86))</f>
        <v/>
      </c>
      <c r="B86" s="524"/>
      <c r="C86" s="524"/>
      <c r="E86" s="524"/>
      <c r="F86" s="524"/>
      <c r="G86" s="524"/>
      <c r="H86" s="524"/>
      <c r="I86" s="525"/>
    </row>
    <row r="87" spans="1:9">
      <c r="A87" s="530" t="str">
        <f>IF(B87="","",B87&amp;COUNTIF($B$3:B87,B87))</f>
        <v/>
      </c>
      <c r="B87" s="524"/>
      <c r="C87" s="524"/>
      <c r="E87" s="524"/>
      <c r="F87" s="524"/>
      <c r="G87" s="524"/>
      <c r="H87" s="524"/>
      <c r="I87" s="525"/>
    </row>
    <row r="88" spans="1:9">
      <c r="A88" s="530" t="str">
        <f>IF(B88="","",B88&amp;COUNTIF($B$3:B88,B88))</f>
        <v/>
      </c>
      <c r="B88" s="524"/>
      <c r="C88" s="524"/>
      <c r="E88" s="524"/>
      <c r="F88" s="524"/>
      <c r="G88" s="524"/>
      <c r="H88" s="524"/>
      <c r="I88" s="525"/>
    </row>
    <row r="89" spans="1:9">
      <c r="A89" s="530" t="str">
        <f>IF(B89="","",B89&amp;COUNTIF($B$3:B89,B89))</f>
        <v/>
      </c>
      <c r="B89" s="524"/>
      <c r="C89" s="524"/>
      <c r="E89" s="524"/>
      <c r="F89" s="524"/>
      <c r="G89" s="524"/>
      <c r="H89" s="524"/>
      <c r="I89" s="525"/>
    </row>
    <row r="90" spans="1:9">
      <c r="A90" s="530" t="str">
        <f>IF(B90="","",B90&amp;COUNTIF($B$3:B90,B90))</f>
        <v/>
      </c>
      <c r="B90" s="524"/>
      <c r="C90" s="524"/>
      <c r="E90" s="524"/>
      <c r="F90" s="524"/>
      <c r="G90" s="524"/>
      <c r="H90" s="524"/>
      <c r="I90" s="525"/>
    </row>
    <row r="91" spans="1:9">
      <c r="A91" s="530" t="str">
        <f>IF(B91="","",B91&amp;COUNTIF($B$3:B91,B91))</f>
        <v/>
      </c>
      <c r="B91" s="524"/>
      <c r="C91" s="524"/>
      <c r="E91" s="524"/>
      <c r="F91" s="524"/>
      <c r="G91" s="524"/>
      <c r="H91" s="524"/>
      <c r="I91" s="525"/>
    </row>
    <row r="92" spans="1:9">
      <c r="A92" s="530" t="str">
        <f>IF(B92="","",B92&amp;COUNTIF($B$3:B92,B92))</f>
        <v/>
      </c>
      <c r="B92" s="524"/>
      <c r="C92" s="524"/>
      <c r="E92" s="524"/>
      <c r="F92" s="524"/>
      <c r="G92" s="524"/>
      <c r="H92" s="524"/>
      <c r="I92" s="525"/>
    </row>
    <row r="93" spans="1:9">
      <c r="A93" s="530" t="str">
        <f>IF(B93="","",B93&amp;COUNTIF($B$3:B93,B93))</f>
        <v/>
      </c>
      <c r="B93" s="524"/>
      <c r="C93" s="524"/>
      <c r="E93" s="524"/>
      <c r="F93" s="524"/>
      <c r="G93" s="524"/>
      <c r="H93" s="524"/>
      <c r="I93" s="525"/>
    </row>
    <row r="94" spans="1:9">
      <c r="A94" s="530" t="str">
        <f>IF(B94="","",B94&amp;COUNTIF($B$3:B94,B94))</f>
        <v/>
      </c>
      <c r="B94" s="524"/>
      <c r="C94" s="524"/>
      <c r="E94" s="524"/>
      <c r="F94" s="524"/>
      <c r="G94" s="524"/>
      <c r="H94" s="524"/>
      <c r="I94" s="525"/>
    </row>
    <row r="95" spans="1:9">
      <c r="A95" s="530" t="str">
        <f>IF(B95="","",B95&amp;COUNTIF($B$3:B95,B95))</f>
        <v/>
      </c>
      <c r="B95" s="524"/>
      <c r="C95" s="524"/>
      <c r="E95" s="524"/>
      <c r="F95" s="524"/>
      <c r="G95" s="524"/>
      <c r="H95" s="524"/>
      <c r="I95" s="525"/>
    </row>
    <row r="96" spans="1:9">
      <c r="A96" s="530" t="str">
        <f>IF(B96="","",B96&amp;COUNTIF($B$3:B96,B96))</f>
        <v/>
      </c>
      <c r="B96" s="524"/>
      <c r="C96" s="524"/>
      <c r="E96" s="524"/>
      <c r="F96" s="524"/>
      <c r="G96" s="524"/>
      <c r="H96" s="524"/>
      <c r="I96" s="525"/>
    </row>
    <row r="97" spans="1:64">
      <c r="A97" s="530" t="str">
        <f>IF(B97="","",B97&amp;COUNTIF($B$3:B97,B97))</f>
        <v/>
      </c>
      <c r="B97" s="524"/>
      <c r="C97" s="524"/>
      <c r="E97" s="524"/>
      <c r="F97" s="524"/>
      <c r="G97" s="524"/>
      <c r="H97" s="524"/>
      <c r="I97" s="525"/>
    </row>
    <row r="98" spans="1:64">
      <c r="A98" s="530" t="str">
        <f>IF(B98="","",B98&amp;COUNTIF($B$3:B98,B98))</f>
        <v/>
      </c>
      <c r="B98" s="524"/>
      <c r="C98" s="524"/>
      <c r="E98" s="524"/>
      <c r="F98" s="524"/>
      <c r="G98" s="524"/>
      <c r="H98" s="524"/>
      <c r="I98" s="525"/>
    </row>
    <row r="99" spans="1:64">
      <c r="A99" s="530" t="str">
        <f>IF(B99="","",B99&amp;COUNTIF($B$3:B99,B99))</f>
        <v/>
      </c>
      <c r="B99" s="524"/>
      <c r="C99" s="524"/>
      <c r="E99" s="524"/>
      <c r="F99" s="524"/>
      <c r="G99" s="524"/>
      <c r="H99" s="524"/>
      <c r="I99" s="525"/>
    </row>
    <row r="100" spans="1:64">
      <c r="A100" s="530" t="str">
        <f>IF(B100="","",B100&amp;COUNTIF($B$3:B100,B100))</f>
        <v/>
      </c>
      <c r="B100" s="524"/>
      <c r="C100" s="524"/>
      <c r="E100" s="524"/>
      <c r="F100" s="524"/>
      <c r="G100" s="524"/>
      <c r="H100" s="524"/>
      <c r="I100" s="525"/>
    </row>
    <row r="101" spans="1:64">
      <c r="A101" s="530" t="str">
        <f>IF(B101="","",B101&amp;COUNTIF($B$3:B101,B101))</f>
        <v/>
      </c>
      <c r="B101" s="524"/>
      <c r="C101" s="524"/>
      <c r="E101" s="524"/>
      <c r="F101" s="524"/>
      <c r="G101" s="524"/>
      <c r="H101" s="524"/>
      <c r="I101" s="525"/>
    </row>
    <row r="102" spans="1:64">
      <c r="A102" s="530" t="str">
        <f>IF(B102="","",B102&amp;COUNTIF($B$3:B102,B102))</f>
        <v/>
      </c>
      <c r="B102" s="524"/>
      <c r="C102" s="524"/>
      <c r="E102" s="524"/>
      <c r="F102" s="524"/>
      <c r="G102" s="524"/>
      <c r="H102" s="524"/>
      <c r="I102" s="525"/>
    </row>
    <row r="103" spans="1:64">
      <c r="A103" s="530" t="str">
        <f>IF(B103="","",B103&amp;COUNTIF($B$3:B103,B103))</f>
        <v/>
      </c>
      <c r="B103" s="524"/>
      <c r="C103" s="524"/>
      <c r="E103" s="524"/>
      <c r="F103" s="524"/>
      <c r="G103" s="524"/>
      <c r="H103" s="524"/>
      <c r="I103" s="525"/>
    </row>
    <row r="104" spans="1:64">
      <c r="A104" s="530" t="str">
        <f>IF(B104="","",B104&amp;COUNTIF($B$3:B104,B104))</f>
        <v/>
      </c>
      <c r="B104" s="524"/>
      <c r="C104" s="524"/>
      <c r="E104" s="524"/>
      <c r="F104" s="524"/>
      <c r="G104" s="524"/>
      <c r="H104" s="524"/>
      <c r="I104" s="525"/>
    </row>
    <row r="105" spans="1:64">
      <c r="A105" s="530" t="str">
        <f>IF(B105="","",B105&amp;COUNTIF($B$3:B105,B105))</f>
        <v/>
      </c>
      <c r="B105" s="524"/>
      <c r="C105" s="524"/>
      <c r="E105" s="524"/>
      <c r="F105" s="524"/>
      <c r="G105" s="524"/>
      <c r="H105" s="524"/>
      <c r="I105" s="525"/>
    </row>
    <row r="106" spans="1:64">
      <c r="A106" s="530" t="str">
        <f>IF(B106="","",B106&amp;COUNTIF($B$3:B106,B106))</f>
        <v/>
      </c>
      <c r="B106" s="524"/>
      <c r="C106" s="524"/>
      <c r="E106" s="524"/>
      <c r="F106" s="524"/>
      <c r="G106" s="524"/>
      <c r="H106" s="524"/>
      <c r="I106" s="525"/>
    </row>
    <row r="107" spans="1:64">
      <c r="A107" s="530" t="str">
        <f>IF(B107="","",B107&amp;COUNTIF($B$3:B107,B107))</f>
        <v/>
      </c>
      <c r="B107" s="524"/>
      <c r="C107" s="524"/>
      <c r="E107" s="524"/>
      <c r="F107" s="524"/>
      <c r="G107" s="524"/>
      <c r="H107" s="524"/>
      <c r="I107" s="525"/>
    </row>
    <row r="108" spans="1:64">
      <c r="A108" s="530" t="str">
        <f>IF(B108="","",B108&amp;COUNTIF($B$3:B108,B108))</f>
        <v/>
      </c>
      <c r="B108" s="524"/>
      <c r="C108" s="524"/>
      <c r="E108" s="524"/>
      <c r="F108" s="524"/>
      <c r="G108" s="524"/>
      <c r="H108" s="524"/>
      <c r="I108" s="525"/>
      <c r="BK108" s="329" t="s">
        <v>415</v>
      </c>
      <c r="BL108" s="329" t="s">
        <v>415</v>
      </c>
    </row>
    <row r="109" spans="1:64">
      <c r="A109" s="530" t="str">
        <f>IF(B109="","",B109&amp;COUNTIF($B$3:B109,B109))</f>
        <v/>
      </c>
      <c r="B109" s="543"/>
      <c r="C109" s="543"/>
      <c r="E109" s="543"/>
      <c r="F109" s="543"/>
      <c r="G109" s="543"/>
      <c r="H109" s="543"/>
      <c r="I109" s="544"/>
    </row>
    <row r="110" spans="1:64">
      <c r="A110" s="530" t="str">
        <f>IF(B110="","",B110&amp;COUNTIF($B$3:B110,B110))</f>
        <v/>
      </c>
    </row>
    <row r="111" spans="1:64">
      <c r="A111" s="530" t="str">
        <f>IF(B111="","",B111&amp;COUNTIF($B$3:B111,B111))</f>
        <v/>
      </c>
    </row>
    <row r="112" spans="1:64">
      <c r="A112" s="530" t="str">
        <f>IF(B112="","",B112&amp;COUNTIF($B$3:B112,B112))</f>
        <v/>
      </c>
    </row>
    <row r="113" spans="1:1">
      <c r="A113" s="530" t="str">
        <f>IF(B113="","",B113&amp;COUNTIF($B$3:B113,B113))</f>
        <v/>
      </c>
    </row>
    <row r="114" spans="1:1">
      <c r="A114" s="530" t="str">
        <f>IF(B114="","",B114&amp;COUNTIF($B$3:B114,B114))</f>
        <v/>
      </c>
    </row>
    <row r="115" spans="1:1">
      <c r="A115" s="530" t="str">
        <f>IF(B115="","",B115&amp;COUNTIF($B$3:B115,B115))</f>
        <v/>
      </c>
    </row>
    <row r="116" spans="1:1">
      <c r="A116" s="530" t="str">
        <f>IF(B116="","",B116&amp;COUNTIF($B$3:B116,B116))</f>
        <v/>
      </c>
    </row>
    <row r="117" spans="1:1">
      <c r="A117" s="530" t="str">
        <f>IF(B117="","",B117&amp;COUNTIF($B$3:B117,B117))</f>
        <v/>
      </c>
    </row>
    <row r="118" spans="1:1">
      <c r="A118" s="530" t="str">
        <f>IF(B118="","",B118&amp;COUNTIF($B$3:B118,B118))</f>
        <v/>
      </c>
    </row>
    <row r="119" spans="1:1">
      <c r="A119" s="530" t="str">
        <f>IF(B119="","",B119&amp;COUNTIF($B$3:B119,B119))</f>
        <v/>
      </c>
    </row>
    <row r="120" spans="1:1">
      <c r="A120" s="530" t="str">
        <f>IF(B120="","",B120&amp;COUNTIF($B$3:B120,B120))</f>
        <v/>
      </c>
    </row>
    <row r="121" spans="1:1">
      <c r="A121" s="530" t="str">
        <f>IF(B121="","",B121&amp;COUNTIF($B$3:B121,B121))</f>
        <v/>
      </c>
    </row>
    <row r="122" spans="1:1">
      <c r="A122" s="530" t="str">
        <f>IF(B122="","",B122&amp;COUNTIF($B$3:B122,B122))</f>
        <v/>
      </c>
    </row>
    <row r="123" spans="1:1">
      <c r="A123" s="530" t="str">
        <f>IF(B123="","",B123&amp;COUNTIF($B$3:B123,B123))</f>
        <v/>
      </c>
    </row>
    <row r="124" spans="1:1">
      <c r="A124" s="530" t="str">
        <f>IF(B124="","",B124&amp;COUNTIF($B$3:B124,B124))</f>
        <v/>
      </c>
    </row>
    <row r="125" spans="1:1">
      <c r="A125" s="530" t="str">
        <f>IF(B125="","",B125&amp;COUNTIF($B$3:B125,B125))</f>
        <v/>
      </c>
    </row>
    <row r="126" spans="1:1">
      <c r="A126" s="530" t="str">
        <f>IF(B126="","",B126&amp;COUNTIF($B$3:B126,B126))</f>
        <v/>
      </c>
    </row>
    <row r="127" spans="1:1">
      <c r="A127" s="530" t="str">
        <f>IF(B127="","",B127&amp;COUNTIF($B$3:B127,B127))</f>
        <v/>
      </c>
    </row>
    <row r="128" spans="1:1">
      <c r="A128" s="530" t="str">
        <f>IF(B128="","",B128&amp;COUNTIF($B$3:B128,B128))</f>
        <v/>
      </c>
    </row>
    <row r="129" spans="1:1">
      <c r="A129" s="530" t="str">
        <f>IF(B129="","",B129&amp;COUNTIF($B$3:B129,B129))</f>
        <v/>
      </c>
    </row>
    <row r="130" spans="1:1">
      <c r="A130" s="530" t="str">
        <f>IF(B130="","",B130&amp;COUNTIF($B$3:B130,B130))</f>
        <v/>
      </c>
    </row>
    <row r="131" spans="1:1">
      <c r="A131" s="530" t="str">
        <f>IF(B131="","",B131&amp;COUNTIF($B$3:B131,B131))</f>
        <v/>
      </c>
    </row>
    <row r="132" spans="1:1">
      <c r="A132" s="530" t="str">
        <f>IF(B132="","",B132&amp;COUNTIF($B$3:B132,B132))</f>
        <v/>
      </c>
    </row>
    <row r="133" spans="1:1">
      <c r="A133" s="530" t="str">
        <f>IF(B133="","",B133&amp;COUNTIF($B$3:B133,B133))</f>
        <v/>
      </c>
    </row>
    <row r="134" spans="1:1">
      <c r="A134" s="530" t="str">
        <f>IF(B134="","",B134&amp;COUNTIF($B$3:B134,B134))</f>
        <v/>
      </c>
    </row>
    <row r="135" spans="1:1">
      <c r="A135" s="530" t="str">
        <f>IF(B135="","",B135&amp;COUNTIF($B$3:B135,B135))</f>
        <v/>
      </c>
    </row>
    <row r="136" spans="1:1">
      <c r="A136" s="530" t="str">
        <f>IF(B136="","",B136&amp;COUNTIF($B$3:B136,B136))</f>
        <v/>
      </c>
    </row>
    <row r="137" spans="1:1">
      <c r="A137" s="530" t="str">
        <f>IF(B137="","",B137&amp;COUNTIF($B$3:B137,B137))</f>
        <v/>
      </c>
    </row>
    <row r="138" spans="1:1">
      <c r="A138" s="530" t="str">
        <f>IF(B138="","",B138&amp;COUNTIF($B$3:B138,B138))</f>
        <v/>
      </c>
    </row>
    <row r="139" spans="1:1">
      <c r="A139" s="530" t="str">
        <f>IF(B139="","",B139&amp;COUNTIF($B$3:B139,B139))</f>
        <v/>
      </c>
    </row>
    <row r="140" spans="1:1">
      <c r="A140" s="530" t="str">
        <f>IF(B140="","",B140&amp;COUNTIF($B$3:B140,B140))</f>
        <v/>
      </c>
    </row>
    <row r="141" spans="1:1">
      <c r="A141" s="530" t="str">
        <f>IF(B141="","",B141&amp;COUNTIF($B$3:B141,B141))</f>
        <v/>
      </c>
    </row>
    <row r="142" spans="1:1">
      <c r="A142" s="530" t="str">
        <f>IF(B142="","",B142&amp;COUNTIF($B$3:B142,B142))</f>
        <v/>
      </c>
    </row>
    <row r="143" spans="1:1">
      <c r="A143" s="530" t="str">
        <f>IF(B143="","",B143&amp;COUNTIF($B$3:B143,B143))</f>
        <v/>
      </c>
    </row>
    <row r="144" spans="1:1">
      <c r="A144" s="530" t="str">
        <f>IF(B144="","",B144&amp;COUNTIF($B$3:B144,B144))</f>
        <v/>
      </c>
    </row>
    <row r="145" spans="1:1">
      <c r="A145" s="530" t="str">
        <f>IF(B145="","",B145&amp;COUNTIF($B$3:B145,B145))</f>
        <v/>
      </c>
    </row>
    <row r="146" spans="1:1">
      <c r="A146" s="530" t="str">
        <f>IF(B146="","",B146&amp;COUNTIF($B$3:B146,B146))</f>
        <v/>
      </c>
    </row>
    <row r="147" spans="1:1">
      <c r="A147" s="530" t="str">
        <f>IF(B147="","",B147&amp;COUNTIF($B$3:B147,B147))</f>
        <v/>
      </c>
    </row>
    <row r="148" spans="1:1">
      <c r="A148" s="530" t="str">
        <f>IF(B148="","",B148&amp;COUNTIF($B$3:B148,B148))</f>
        <v/>
      </c>
    </row>
    <row r="149" spans="1:1">
      <c r="A149" s="530" t="str">
        <f>IF(B149="","",B149&amp;COUNTIF($B$3:B149,B149))</f>
        <v/>
      </c>
    </row>
    <row r="150" spans="1:1">
      <c r="A150" s="530" t="str">
        <f>IF(B150="","",B150&amp;COUNTIF($B$3:B150,B150))</f>
        <v/>
      </c>
    </row>
    <row r="151" spans="1:1">
      <c r="A151" s="530" t="str">
        <f>IF(B151="","",B151&amp;COUNTIF($B$3:B151,B151))</f>
        <v/>
      </c>
    </row>
    <row r="152" spans="1:1">
      <c r="A152" s="530" t="str">
        <f>IF(B152="","",B152&amp;COUNTIF($B$3:B152,B152))</f>
        <v/>
      </c>
    </row>
    <row r="153" spans="1:1">
      <c r="A153" s="530" t="str">
        <f>IF(B153="","",B153&amp;COUNTIF($B$3:B153,B153))</f>
        <v/>
      </c>
    </row>
    <row r="154" spans="1:1">
      <c r="A154" s="530" t="str">
        <f>IF(B154="","",B154&amp;COUNTIF($B$3:B154,B154))</f>
        <v/>
      </c>
    </row>
    <row r="155" spans="1:1">
      <c r="A155" s="530" t="str">
        <f>IF(B155="","",B155&amp;COUNTIF($B$3:B155,B155))</f>
        <v/>
      </c>
    </row>
    <row r="156" spans="1:1">
      <c r="A156" s="530" t="str">
        <f>IF(B156="","",B156&amp;COUNTIF($B$3:B156,B156))</f>
        <v/>
      </c>
    </row>
    <row r="157" spans="1:1">
      <c r="A157" s="530" t="str">
        <f>IF(B157="","",B157&amp;COUNTIF($B$3:B157,B157))</f>
        <v/>
      </c>
    </row>
    <row r="158" spans="1:1">
      <c r="A158" s="530" t="str">
        <f>IF(B158="","",B158&amp;COUNTIF($B$3:B158,B158))</f>
        <v/>
      </c>
    </row>
    <row r="159" spans="1:1">
      <c r="A159" s="530" t="str">
        <f>IF(B159="","",B159&amp;COUNTIF($B$3:B159,B159))</f>
        <v/>
      </c>
    </row>
    <row r="160" spans="1:1">
      <c r="A160" s="530" t="str">
        <f>IF(B160="","",B160&amp;COUNTIF($B$3:B160,B160))</f>
        <v/>
      </c>
    </row>
    <row r="161" spans="1:3">
      <c r="A161" s="530" t="str">
        <f>IF(B161="","",B161&amp;COUNTIF($B$3:B161,B161))</f>
        <v/>
      </c>
    </row>
    <row r="162" spans="1:3">
      <c r="A162" s="530" t="str">
        <f>IF(B162="","",B162&amp;COUNTIF($B$3:B162,B162))</f>
        <v/>
      </c>
    </row>
    <row r="163" spans="1:3">
      <c r="A163" s="530" t="str">
        <f>IF(B163="","",B163&amp;COUNTIF($B$3:B163,B163))</f>
        <v/>
      </c>
    </row>
    <row r="164" spans="1:3">
      <c r="A164" s="530" t="str">
        <f>IF(B164="","",B164&amp;COUNTIF($B$3:B164,B164))</f>
        <v/>
      </c>
    </row>
    <row r="165" spans="1:3">
      <c r="A165" s="530" t="str">
        <f>IF(B165="","",B165&amp;COUNTIF($B$3:B165,B165))</f>
        <v/>
      </c>
    </row>
    <row r="166" spans="1:3">
      <c r="A166" s="530" t="str">
        <f>IF(B166="","",B166&amp;COUNTIF($B$3:B166,B166))</f>
        <v/>
      </c>
    </row>
    <row r="167" spans="1:3">
      <c r="A167" s="530" t="str">
        <f>IF(B167="","",B167&amp;COUNTIF($B$3:B167,B167))</f>
        <v/>
      </c>
    </row>
    <row r="168" spans="1:3">
      <c r="A168" s="530" t="str">
        <f>IF(B168="","",B168&amp;COUNTIF($B$3:B168,B168))</f>
        <v/>
      </c>
    </row>
    <row r="169" spans="1:3">
      <c r="A169" s="530" t="str">
        <f>IF(B169="","",B169&amp;COUNTIF($B$3:B169,B169))</f>
        <v/>
      </c>
    </row>
    <row r="170" spans="1:3">
      <c r="A170" s="530" t="str">
        <f>IF(B170="","",B170&amp;COUNTIF($B$3:B170,B170))</f>
        <v/>
      </c>
    </row>
    <row r="171" spans="1:3">
      <c r="A171" s="530" t="str">
        <f>IF(B171="","",B171&amp;COUNTIF($B$3:B171,B171))</f>
        <v/>
      </c>
    </row>
    <row r="172" spans="1:3">
      <c r="A172" s="530" t="str">
        <f>IF(B172="","",B172&amp;COUNTIF($B$3:B172,B172))</f>
        <v/>
      </c>
    </row>
    <row r="173" spans="1:3">
      <c r="A173" s="530" t="str">
        <f>IF(B173="","",B173&amp;COUNTIF($B$3:B173,B173))</f>
        <v/>
      </c>
    </row>
    <row r="174" spans="1:3">
      <c r="A174" s="530" t="str">
        <f>IF(B174="","",B174&amp;COUNTIF($B$3:B174,B174))</f>
        <v/>
      </c>
    </row>
    <row r="175" spans="1:3">
      <c r="A175" s="530" t="str">
        <f>IF(B175="","",B175&amp;COUNTIF($B$3:B175,B175))</f>
        <v/>
      </c>
    </row>
    <row r="176" spans="1:3">
      <c r="A176" s="530" t="str">
        <f>IF(B176="","",B176&amp;COUNTIF($B$3:B176,B176))</f>
        <v/>
      </c>
      <c r="C176" s="329" t="s">
        <v>416</v>
      </c>
    </row>
    <row r="177" spans="1:3">
      <c r="A177" s="530" t="str">
        <f>IF(B177="","",B177&amp;COUNTIF($B$3:B177,B177))</f>
        <v/>
      </c>
      <c r="C177" s="329" t="s">
        <v>417</v>
      </c>
    </row>
    <row r="178" spans="1:3">
      <c r="A178" s="530" t="str">
        <f>IF(B178="","",B178&amp;COUNTIF($B$3:B178,B178))</f>
        <v/>
      </c>
    </row>
    <row r="179" spans="1:3">
      <c r="A179" s="530" t="str">
        <f>IF(B179="","",B179&amp;COUNTIF($B$3:B179,B179))</f>
        <v/>
      </c>
    </row>
    <row r="180" spans="1:3">
      <c r="A180" s="530" t="str">
        <f>IF(B180="","",B180&amp;COUNTIF($B$3:B180,B180))</f>
        <v/>
      </c>
    </row>
    <row r="181" spans="1:3">
      <c r="A181" s="530" t="str">
        <f>IF(B181="","",B181&amp;COUNTIF($B$3:B181,B181))</f>
        <v/>
      </c>
    </row>
    <row r="182" spans="1:3">
      <c r="A182" s="530" t="str">
        <f>IF(B182="","",B182&amp;COUNTIF($B$3:B182,B182))</f>
        <v/>
      </c>
    </row>
    <row r="183" spans="1:3">
      <c r="A183" s="530" t="str">
        <f>IF(B183="","",B183&amp;COUNTIF($B$3:B183,B183))</f>
        <v/>
      </c>
    </row>
    <row r="184" spans="1:3">
      <c r="A184" s="530" t="str">
        <f>IF(B184="","",B184&amp;COUNTIF($B$3:B184,B184))</f>
        <v/>
      </c>
    </row>
    <row r="185" spans="1:3">
      <c r="A185" s="530" t="str">
        <f>IF(B185="","",B185&amp;COUNTIF($B$3:B185,B185))</f>
        <v/>
      </c>
    </row>
    <row r="186" spans="1:3">
      <c r="A186" s="530" t="str">
        <f>IF(B186="","",B186&amp;COUNTIF($B$3:B186,B186))</f>
        <v/>
      </c>
    </row>
    <row r="187" spans="1:3">
      <c r="A187" s="530" t="str">
        <f>IF(B187="","",B187&amp;COUNTIF($B$3:B187,B187))</f>
        <v/>
      </c>
    </row>
    <row r="188" spans="1:3">
      <c r="A188" s="530" t="str">
        <f>IF(B188="","",B188&amp;COUNTIF($B$3:B188,B188))</f>
        <v/>
      </c>
    </row>
    <row r="189" spans="1:3">
      <c r="A189" s="530" t="str">
        <f>IF(B189="","",B189&amp;COUNTIF($B$3:B189,B189))</f>
        <v/>
      </c>
    </row>
    <row r="190" spans="1:3">
      <c r="A190" s="530" t="str">
        <f>IF(B190="","",B190&amp;COUNTIF($B$3:B190,B190))</f>
        <v/>
      </c>
    </row>
    <row r="191" spans="1:3">
      <c r="A191" s="530" t="str">
        <f>IF(B191="","",B191&amp;COUNTIF($B$3:B191,B191))</f>
        <v/>
      </c>
    </row>
    <row r="192" spans="1:3">
      <c r="A192" s="530" t="str">
        <f>IF(B192="","",B192&amp;COUNTIF($B$3:B192,B192))</f>
        <v/>
      </c>
    </row>
    <row r="193" spans="1:1">
      <c r="A193" s="530" t="str">
        <f>IF(B193="","",B193&amp;COUNTIF($B$3:B193,B193))</f>
        <v/>
      </c>
    </row>
    <row r="194" spans="1:1">
      <c r="A194" s="530" t="str">
        <f>IF(B194="","",B194&amp;COUNTIF($B$3:B194,B194))</f>
        <v/>
      </c>
    </row>
    <row r="195" spans="1:1">
      <c r="A195" s="530" t="str">
        <f>IF(B195="","",B195&amp;COUNTIF($B$3:B195,B195))</f>
        <v/>
      </c>
    </row>
    <row r="196" spans="1:1">
      <c r="A196" s="530" t="str">
        <f>IF(B196="","",B196&amp;COUNTIF($B$3:B196,B196))</f>
        <v/>
      </c>
    </row>
    <row r="197" spans="1:1">
      <c r="A197" s="530" t="str">
        <f>IF(B197="","",B197&amp;COUNTIF($B$3:B197,B197))</f>
        <v/>
      </c>
    </row>
    <row r="198" spans="1:1">
      <c r="A198" s="530" t="str">
        <f>IF(B198="","",B198&amp;COUNTIF($B$3:B198,B198))</f>
        <v/>
      </c>
    </row>
    <row r="199" spans="1:1">
      <c r="A199" s="530" t="str">
        <f>IF(B199="","",B199&amp;COUNTIF($B$3:B199,B199))</f>
        <v/>
      </c>
    </row>
    <row r="200" spans="1:1">
      <c r="A200" s="530" t="str">
        <f>IF(B200="","",B200&amp;COUNTIF($B$3:B200,B200))</f>
        <v/>
      </c>
    </row>
    <row r="201" spans="1:1">
      <c r="A201" s="530" t="str">
        <f>IF(B201="","",B201&amp;COUNTIF($B$3:B201,B201))</f>
        <v/>
      </c>
    </row>
    <row r="202" spans="1:1">
      <c r="A202" s="530" t="str">
        <f>IF(B202="","",B202&amp;COUNTIF($B$3:B202,B202))</f>
        <v/>
      </c>
    </row>
    <row r="203" spans="1:1">
      <c r="A203" s="530" t="str">
        <f>IF(B203="","",B203&amp;COUNTIF($B$3:B203,B203))</f>
        <v/>
      </c>
    </row>
    <row r="204" spans="1:1">
      <c r="A204" s="530" t="str">
        <f>IF(B204="","",B204&amp;COUNTIF($B$3:B204,B204))</f>
        <v/>
      </c>
    </row>
    <row r="205" spans="1:1">
      <c r="A205" s="530" t="str">
        <f>IF(B205="","",B205&amp;COUNTIF($B$3:B205,B205))</f>
        <v/>
      </c>
    </row>
    <row r="206" spans="1:1">
      <c r="A206" s="530" t="str">
        <f>IF(B206="","",B206&amp;COUNTIF($B$3:B206,B206))</f>
        <v/>
      </c>
    </row>
    <row r="207" spans="1:1">
      <c r="A207" s="530" t="str">
        <f>IF(B207="","",B207&amp;COUNTIF($B$3:B207,B207))</f>
        <v/>
      </c>
    </row>
    <row r="208" spans="1:1">
      <c r="A208" s="530" t="str">
        <f>IF(B208="","",B208&amp;COUNTIF($B$3:B208,B208))</f>
        <v/>
      </c>
    </row>
    <row r="209" spans="1:1">
      <c r="A209" s="530" t="str">
        <f>IF(B209="","",B209&amp;COUNTIF($B$3:B209,B209))</f>
        <v/>
      </c>
    </row>
    <row r="210" spans="1:1">
      <c r="A210" s="530" t="str">
        <f>IF(B210="","",B210&amp;COUNTIF($B$3:B210,B210))</f>
        <v/>
      </c>
    </row>
    <row r="211" spans="1:1">
      <c r="A211" s="530" t="str">
        <f>IF(B211="","",B211&amp;COUNTIF($B$3:B211,B211))</f>
        <v/>
      </c>
    </row>
    <row r="212" spans="1:1">
      <c r="A212" s="530" t="str">
        <f>IF(B212="","",B212&amp;COUNTIF($B$3:B212,B212))</f>
        <v/>
      </c>
    </row>
    <row r="213" spans="1:1">
      <c r="A213" s="530" t="str">
        <f>IF(B213="","",B213&amp;COUNTIF($B$3:B213,B213))</f>
        <v/>
      </c>
    </row>
    <row r="214" spans="1:1">
      <c r="A214" s="530" t="str">
        <f>IF(B214="","",B214&amp;COUNTIF($B$3:B214,B214))</f>
        <v/>
      </c>
    </row>
    <row r="215" spans="1:1">
      <c r="A215" s="530" t="str">
        <f>IF(B215="","",B215&amp;COUNTIF($B$3:B215,B215))</f>
        <v/>
      </c>
    </row>
    <row r="216" spans="1:1">
      <c r="A216" s="530" t="str">
        <f>IF(B216="","",B216&amp;COUNTIF($B$3:B216,B216))</f>
        <v/>
      </c>
    </row>
    <row r="217" spans="1:1">
      <c r="A217" s="530" t="str">
        <f>IF(B217="","",B217&amp;COUNTIF($B$3:B217,B217))</f>
        <v/>
      </c>
    </row>
    <row r="218" spans="1:1">
      <c r="A218" s="530" t="str">
        <f>IF(B218="","",B218&amp;COUNTIF($B$3:B218,B218))</f>
        <v/>
      </c>
    </row>
    <row r="219" spans="1:1">
      <c r="A219" s="530" t="str">
        <f>IF(B219="","",B219&amp;COUNTIF($B$3:B219,B219))</f>
        <v/>
      </c>
    </row>
    <row r="220" spans="1:1">
      <c r="A220" s="530" t="str">
        <f>IF(B220="","",B220&amp;COUNTIF($B$3:B220,B220))</f>
        <v/>
      </c>
    </row>
    <row r="221" spans="1:1">
      <c r="A221" s="530" t="str">
        <f>IF(B221="","",B221&amp;COUNTIF($B$3:B221,B221))</f>
        <v/>
      </c>
    </row>
    <row r="222" spans="1:1">
      <c r="A222" s="530" t="str">
        <f>IF(B222="","",B222&amp;COUNTIF($B$3:B222,B222))</f>
        <v/>
      </c>
    </row>
    <row r="223" spans="1:1">
      <c r="A223" s="530" t="str">
        <f>IF(B223="","",B223&amp;COUNTIF($B$3:B223,B223))</f>
        <v/>
      </c>
    </row>
    <row r="224" spans="1:1">
      <c r="A224" s="530" t="str">
        <f>IF(B224="","",B224&amp;COUNTIF($B$3:B224,B224))</f>
        <v/>
      </c>
    </row>
    <row r="225" spans="1:1">
      <c r="A225" s="530" t="str">
        <f>IF(B225="","",B225&amp;COUNTIF($B$3:B225,B225))</f>
        <v/>
      </c>
    </row>
    <row r="226" spans="1:1">
      <c r="A226" s="530" t="str">
        <f>IF(B226="","",B226&amp;COUNTIF($B$3:B226,B226))</f>
        <v/>
      </c>
    </row>
    <row r="227" spans="1:1">
      <c r="A227" s="530" t="str">
        <f>IF(B227="","",B227&amp;COUNTIF($B$3:B227,B227))</f>
        <v/>
      </c>
    </row>
    <row r="228" spans="1:1">
      <c r="A228" s="530" t="str">
        <f>IF(B228="","",B228&amp;COUNTIF($B$3:B228,B228))</f>
        <v/>
      </c>
    </row>
    <row r="229" spans="1:1">
      <c r="A229" s="530" t="str">
        <f>IF(B229="","",B229&amp;COUNTIF($B$3:B229,B229))</f>
        <v/>
      </c>
    </row>
    <row r="230" spans="1:1">
      <c r="A230" s="530" t="str">
        <f>IF(B230="","",B230&amp;COUNTIF($B$3:B230,B230))</f>
        <v/>
      </c>
    </row>
    <row r="231" spans="1:1">
      <c r="A231" s="530" t="str">
        <f>IF(B231="","",B231&amp;COUNTIF($B$3:B231,B231))</f>
        <v/>
      </c>
    </row>
    <row r="232" spans="1:1">
      <c r="A232" s="530" t="str">
        <f>IF(B232="","",B232&amp;COUNTIF($B$3:B232,B232))</f>
        <v/>
      </c>
    </row>
    <row r="233" spans="1:1">
      <c r="A233" s="530" t="str">
        <f>IF(B233="","",B233&amp;COUNTIF($B$3:B233,B233))</f>
        <v/>
      </c>
    </row>
    <row r="234" spans="1:1">
      <c r="A234" s="530" t="str">
        <f>IF(B234="","",B234&amp;COUNTIF($B$3:B234,B234))</f>
        <v/>
      </c>
    </row>
    <row r="235" spans="1:1">
      <c r="A235" s="530" t="str">
        <f>IF(B235="","",B235&amp;COUNTIF($B$3:B235,B235))</f>
        <v/>
      </c>
    </row>
    <row r="236" spans="1:1">
      <c r="A236" s="530" t="str">
        <f>IF(B236="","",B236&amp;COUNTIF($B$3:B236,B236))</f>
        <v/>
      </c>
    </row>
    <row r="237" spans="1:1">
      <c r="A237" s="530" t="str">
        <f>IF(B237="","",B237&amp;COUNTIF($B$3:B237,B237))</f>
        <v/>
      </c>
    </row>
    <row r="238" spans="1:1">
      <c r="A238" s="530" t="str">
        <f>IF(B238="","",B238&amp;COUNTIF($B$3:B238,B238))</f>
        <v/>
      </c>
    </row>
    <row r="239" spans="1:1">
      <c r="A239" s="530" t="str">
        <f>IF(B239="","",B239&amp;COUNTIF($B$3:B239,B239))</f>
        <v/>
      </c>
    </row>
    <row r="240" spans="1:1">
      <c r="A240" s="530" t="str">
        <f>IF(B240="","",B240&amp;COUNTIF($B$3:B240,B240))</f>
        <v/>
      </c>
    </row>
    <row r="241" spans="1:1">
      <c r="A241" s="530" t="str">
        <f>IF(B241="","",B241&amp;COUNTIF($B$3:B241,B241))</f>
        <v/>
      </c>
    </row>
    <row r="242" spans="1:1">
      <c r="A242" s="530" t="str">
        <f>IF(B242="","",B242&amp;COUNTIF($B$3:B242,B242))</f>
        <v/>
      </c>
    </row>
    <row r="243" spans="1:1">
      <c r="A243" s="530" t="str">
        <f>IF(B243="","",B243&amp;COUNTIF($B$3:B243,B243))</f>
        <v/>
      </c>
    </row>
    <row r="244" spans="1:1">
      <c r="A244" s="530" t="str">
        <f>IF(B244="","",B244&amp;COUNTIF($B$3:B244,B244))</f>
        <v/>
      </c>
    </row>
    <row r="245" spans="1:1">
      <c r="A245" s="530" t="str">
        <f>IF(B245="","",B245&amp;COUNTIF($B$3:B245,B245))</f>
        <v/>
      </c>
    </row>
    <row r="246" spans="1:1">
      <c r="A246" s="530" t="str">
        <f>IF(B246="","",B246&amp;COUNTIF($B$3:B246,B246))</f>
        <v/>
      </c>
    </row>
    <row r="247" spans="1:1">
      <c r="A247" s="530" t="str">
        <f>IF(B247="","",B247&amp;COUNTIF($B$3:B247,B247))</f>
        <v/>
      </c>
    </row>
    <row r="248" spans="1:1">
      <c r="A248" s="530" t="str">
        <f>IF(B248="","",B248&amp;COUNTIF($B$3:B248,B248))</f>
        <v/>
      </c>
    </row>
    <row r="249" spans="1:1">
      <c r="A249" s="530" t="str">
        <f>IF(B249="","",B249&amp;COUNTIF($B$3:B249,B249))</f>
        <v/>
      </c>
    </row>
    <row r="250" spans="1:1">
      <c r="A250" s="530" t="str">
        <f>IF(B250="","",B250&amp;COUNTIF($B$3:B250,B250))</f>
        <v/>
      </c>
    </row>
    <row r="251" spans="1:1">
      <c r="A251" s="530" t="str">
        <f>IF(B251="","",B251&amp;COUNTIF($B$3:B251,B251))</f>
        <v/>
      </c>
    </row>
    <row r="252" spans="1:1">
      <c r="A252" s="530" t="str">
        <f>IF(B252="","",B252&amp;COUNTIF($B$3:B252,B252))</f>
        <v/>
      </c>
    </row>
    <row r="253" spans="1:1">
      <c r="A253" s="530" t="str">
        <f>IF(B253="","",B253&amp;COUNTIF($B$3:B253,B253))</f>
        <v/>
      </c>
    </row>
    <row r="254" spans="1:1">
      <c r="A254" s="530" t="str">
        <f>IF(B254="","",B254&amp;COUNTIF($B$3:B254,B254))</f>
        <v/>
      </c>
    </row>
    <row r="255" spans="1:1">
      <c r="A255" s="530" t="str">
        <f>IF(B255="","",B255&amp;COUNTIF($B$3:B255,B255))</f>
        <v/>
      </c>
    </row>
    <row r="256" spans="1:1">
      <c r="A256" s="530" t="str">
        <f>IF(B256="","",B256&amp;COUNTIF($B$3:B256,B256))</f>
        <v/>
      </c>
    </row>
    <row r="257" spans="1:1">
      <c r="A257" s="530" t="str">
        <f>IF(B257="","",B257&amp;COUNTIF($B$3:B257,B257))</f>
        <v/>
      </c>
    </row>
    <row r="258" spans="1:1">
      <c r="A258" s="530" t="str">
        <f>IF(B258="","",B258&amp;COUNTIF($B$3:B258,B258))</f>
        <v/>
      </c>
    </row>
    <row r="259" spans="1:1">
      <c r="A259" s="530" t="str">
        <f>IF(B259="","",B259&amp;COUNTIF($B$3:B259,B259))</f>
        <v/>
      </c>
    </row>
    <row r="260" spans="1:1">
      <c r="A260" s="530" t="str">
        <f>IF(B260="","",B260&amp;COUNTIF($B$3:B260,B260))</f>
        <v/>
      </c>
    </row>
    <row r="261" spans="1:1">
      <c r="A261" s="530" t="str">
        <f>IF(B261="","",B261&amp;COUNTIF($B$3:B261,B261))</f>
        <v/>
      </c>
    </row>
    <row r="262" spans="1:1">
      <c r="A262" s="530" t="str">
        <f>IF(B262="","",B262&amp;COUNTIF($B$3:B262,B262))</f>
        <v/>
      </c>
    </row>
    <row r="263" spans="1:1">
      <c r="A263" s="530" t="str">
        <f>IF(B263="","",B263&amp;COUNTIF($B$3:B263,B263))</f>
        <v/>
      </c>
    </row>
    <row r="264" spans="1:1">
      <c r="A264" s="530" t="str">
        <f>IF(B264="","",B264&amp;COUNTIF($B$3:B264,B264))</f>
        <v/>
      </c>
    </row>
    <row r="265" spans="1:1">
      <c r="A265" s="530" t="str">
        <f>IF(B265="","",B265&amp;COUNTIF($B$3:B265,B265))</f>
        <v/>
      </c>
    </row>
    <row r="266" spans="1:1">
      <c r="A266" s="530" t="str">
        <f>IF(B266="","",B266&amp;COUNTIF($B$3:B266,B266))</f>
        <v/>
      </c>
    </row>
    <row r="267" spans="1:1">
      <c r="A267" s="530" t="str">
        <f>IF(B267="","",B267&amp;COUNTIF($B$3:B267,B267))</f>
        <v/>
      </c>
    </row>
    <row r="268" spans="1:1">
      <c r="A268" s="530" t="str">
        <f>IF(B268="","",B268&amp;COUNTIF($B$3:B268,B268))</f>
        <v/>
      </c>
    </row>
    <row r="269" spans="1:1">
      <c r="A269" s="530" t="str">
        <f>IF(B269="","",B269&amp;COUNTIF($B$3:B269,B269))</f>
        <v/>
      </c>
    </row>
    <row r="270" spans="1:1">
      <c r="A270" s="530" t="str">
        <f>IF(B270="","",B270&amp;COUNTIF($B$3:B270,B270))</f>
        <v/>
      </c>
    </row>
    <row r="271" spans="1:1">
      <c r="A271" s="530" t="str">
        <f>IF(B271="","",B271&amp;COUNTIF($B$3:B271,B271))</f>
        <v/>
      </c>
    </row>
    <row r="272" spans="1:1">
      <c r="A272" s="530" t="str">
        <f>IF(B272="","",B272&amp;COUNTIF($B$3:B272,B272))</f>
        <v/>
      </c>
    </row>
    <row r="273" spans="1:1">
      <c r="A273" s="530" t="str">
        <f>IF(B273="","",B273&amp;COUNTIF($B$3:B273,B273))</f>
        <v/>
      </c>
    </row>
    <row r="274" spans="1:1">
      <c r="A274" s="530" t="str">
        <f>IF(B274="","",B274&amp;COUNTIF($B$3:B274,B274))</f>
        <v/>
      </c>
    </row>
    <row r="275" spans="1:1">
      <c r="A275" s="530" t="str">
        <f>IF(B275="","",B275&amp;COUNTIF($B$3:B275,B275))</f>
        <v/>
      </c>
    </row>
    <row r="276" spans="1:1">
      <c r="A276" s="530" t="str">
        <f>IF(B276="","",B276&amp;COUNTIF($B$3:B276,B276))</f>
        <v/>
      </c>
    </row>
    <row r="277" spans="1:1">
      <c r="A277" s="530" t="str">
        <f>IF(B277="","",B277&amp;COUNTIF($B$3:B277,B277))</f>
        <v/>
      </c>
    </row>
    <row r="278" spans="1:1">
      <c r="A278" s="530" t="str">
        <f>IF(B278="","",B278&amp;COUNTIF($B$3:B278,B278))</f>
        <v/>
      </c>
    </row>
    <row r="279" spans="1:1">
      <c r="A279" s="530" t="str">
        <f>IF(B279="","",B279&amp;COUNTIF($B$3:B279,B279))</f>
        <v/>
      </c>
    </row>
    <row r="280" spans="1:1">
      <c r="A280" s="530" t="str">
        <f>IF(B280="","",B280&amp;COUNTIF($B$3:B280,B280))</f>
        <v/>
      </c>
    </row>
    <row r="281" spans="1:1">
      <c r="A281" s="530" t="str">
        <f>IF(B281="","",B281&amp;COUNTIF($B$3:B281,B281))</f>
        <v/>
      </c>
    </row>
    <row r="282" spans="1:1">
      <c r="A282" s="530" t="str">
        <f>IF(B282="","",B282&amp;COUNTIF($B$3:B282,B282))</f>
        <v/>
      </c>
    </row>
    <row r="283" spans="1:1">
      <c r="A283" s="530" t="str">
        <f>IF(B283="","",B283&amp;COUNTIF($B$3:B283,B283))</f>
        <v/>
      </c>
    </row>
    <row r="284" spans="1:1">
      <c r="A284" s="530" t="str">
        <f>IF(B284="","",B284&amp;COUNTIF($B$3:B284,B284))</f>
        <v/>
      </c>
    </row>
    <row r="285" spans="1:1">
      <c r="A285" s="530" t="str">
        <f>IF(B285="","",B285&amp;COUNTIF($B$3:B285,B285))</f>
        <v/>
      </c>
    </row>
    <row r="286" spans="1:1">
      <c r="A286" s="530" t="str">
        <f>IF(B286="","",B286&amp;COUNTIF($B$3:B286,B286))</f>
        <v/>
      </c>
    </row>
    <row r="287" spans="1:1">
      <c r="A287" s="530" t="str">
        <f>IF(B287="","",B287&amp;COUNTIF($B$3:B287,B287))</f>
        <v/>
      </c>
    </row>
    <row r="288" spans="1:1">
      <c r="A288" s="530" t="str">
        <f>IF(B288="","",B288&amp;COUNTIF($B$3:B288,B288))</f>
        <v/>
      </c>
    </row>
    <row r="289" spans="1:1">
      <c r="A289" s="530" t="str">
        <f>IF(B289="","",B289&amp;COUNTIF($B$3:B289,B289))</f>
        <v/>
      </c>
    </row>
    <row r="290" spans="1:1">
      <c r="A290" s="530" t="str">
        <f>IF(B290="","",B290&amp;COUNTIF($B$3:B290,B290))</f>
        <v/>
      </c>
    </row>
    <row r="291" spans="1:1">
      <c r="A291" s="530" t="str">
        <f>IF(B291="","",B291&amp;COUNTIF($B$3:B291,B291))</f>
        <v/>
      </c>
    </row>
    <row r="292" spans="1:1">
      <c r="A292" s="530" t="str">
        <f>IF(B292="","",B292&amp;COUNTIF($B$3:B292,B292))</f>
        <v/>
      </c>
    </row>
    <row r="293" spans="1:1">
      <c r="A293" s="530" t="str">
        <f>IF(B293="","",B293&amp;COUNTIF($B$3:B293,B293))</f>
        <v/>
      </c>
    </row>
    <row r="294" spans="1:1">
      <c r="A294" s="530" t="str">
        <f>IF(B294="","",B294&amp;COUNTIF($B$3:B294,B294))</f>
        <v/>
      </c>
    </row>
    <row r="295" spans="1:1">
      <c r="A295" s="530" t="str">
        <f>IF(B295="","",B295&amp;COUNTIF($B$3:B295,B295))</f>
        <v/>
      </c>
    </row>
    <row r="296" spans="1:1">
      <c r="A296" s="530" t="str">
        <f>IF(B296="","",B296&amp;COUNTIF($B$3:B296,B296))</f>
        <v/>
      </c>
    </row>
    <row r="297" spans="1:1">
      <c r="A297" s="530" t="str">
        <f>IF(B297="","",B297&amp;COUNTIF($B$3:B297,B297))</f>
        <v/>
      </c>
    </row>
    <row r="298" spans="1:1">
      <c r="A298" s="530" t="str">
        <f>IF(B298="","",B298&amp;COUNTIF($B$3:B298,B298))</f>
        <v/>
      </c>
    </row>
    <row r="299" spans="1:1">
      <c r="A299" s="530" t="str">
        <f>IF(B299="","",B299&amp;COUNTIF($B$3:B299,B299))</f>
        <v/>
      </c>
    </row>
    <row r="300" spans="1:1">
      <c r="A300" s="530" t="str">
        <f>IF(B300="","",B300&amp;COUNTIF($B$3:B300,B300))</f>
        <v/>
      </c>
    </row>
    <row r="301" spans="1:1">
      <c r="A301" s="530" t="str">
        <f>IF(B301="","",B301&amp;COUNTIF($B$3:B301,B301))</f>
        <v/>
      </c>
    </row>
    <row r="302" spans="1:1">
      <c r="A302" s="530" t="str">
        <f>IF(B302="","",B302&amp;COUNTIF($B$3:B302,B302))</f>
        <v/>
      </c>
    </row>
    <row r="303" spans="1:1">
      <c r="A303" s="530" t="str">
        <f>IF(B303="","",B303&amp;COUNTIF($B$3:B303,B303))</f>
        <v/>
      </c>
    </row>
    <row r="304" spans="1:1">
      <c r="A304" s="530" t="str">
        <f>IF(B304="","",B304&amp;COUNTIF($B$3:B304,B304))</f>
        <v/>
      </c>
    </row>
    <row r="305" spans="1:1">
      <c r="A305" s="530" t="str">
        <f>IF(B305="","",B305&amp;COUNTIF($B$3:B305,B305))</f>
        <v/>
      </c>
    </row>
    <row r="306" spans="1:1">
      <c r="A306" s="530" t="str">
        <f>IF(B306="","",B306&amp;COUNTIF($B$3:B306,B306))</f>
        <v/>
      </c>
    </row>
    <row r="307" spans="1:1">
      <c r="A307" s="530" t="str">
        <f>IF(B307="","",B307&amp;COUNTIF($B$3:B307,B307))</f>
        <v/>
      </c>
    </row>
    <row r="308" spans="1:1">
      <c r="A308" s="530" t="str">
        <f>IF(B308="","",B308&amp;COUNTIF($B$3:B308,B308))</f>
        <v/>
      </c>
    </row>
    <row r="309" spans="1:1">
      <c r="A309" s="530" t="str">
        <f>IF(B309="","",B309&amp;COUNTIF($B$3:B309,B309))</f>
        <v/>
      </c>
    </row>
    <row r="310" spans="1:1">
      <c r="A310" s="530" t="str">
        <f>IF(B310="","",B310&amp;COUNTIF($B$3:B310,B310))</f>
        <v/>
      </c>
    </row>
    <row r="311" spans="1:1">
      <c r="A311" s="530" t="str">
        <f>IF(B311="","",B311&amp;COUNTIF($B$3:B311,B311))</f>
        <v/>
      </c>
    </row>
    <row r="312" spans="1:1">
      <c r="A312" s="530" t="str">
        <f>IF(B312="","",B312&amp;COUNTIF($B$3:B312,B312))</f>
        <v/>
      </c>
    </row>
    <row r="313" spans="1:1">
      <c r="A313" s="530" t="str">
        <f>IF(B313="","",B313&amp;COUNTIF($B$3:B313,B313))</f>
        <v/>
      </c>
    </row>
    <row r="314" spans="1:1">
      <c r="A314" s="530" t="str">
        <f>IF(B314="","",B314&amp;COUNTIF($B$3:B314,B314))</f>
        <v/>
      </c>
    </row>
    <row r="315" spans="1:1">
      <c r="A315" s="530" t="str">
        <f>IF(B315="","",B315&amp;COUNTIF($B$3:B315,B315))</f>
        <v/>
      </c>
    </row>
    <row r="316" spans="1:1">
      <c r="A316" s="530" t="str">
        <f>IF(B316="","",B316&amp;COUNTIF($B$3:B316,B316))</f>
        <v/>
      </c>
    </row>
    <row r="317" spans="1:1">
      <c r="A317" s="530" t="str">
        <f>IF(B317="","",B317&amp;COUNTIF($B$3:B317,B317))</f>
        <v/>
      </c>
    </row>
    <row r="318" spans="1:1">
      <c r="A318" s="530" t="str">
        <f>IF(B318="","",B318&amp;COUNTIF($B$3:B318,B318))</f>
        <v/>
      </c>
    </row>
    <row r="319" spans="1:1">
      <c r="A319" s="530" t="str">
        <f>IF(B319="","",B319&amp;COUNTIF($B$3:B319,B319))</f>
        <v/>
      </c>
    </row>
    <row r="320" spans="1:1">
      <c r="A320" s="530" t="str">
        <f>IF(B320="","",B320&amp;COUNTIF($B$3:B320,B320))</f>
        <v/>
      </c>
    </row>
    <row r="321" spans="1:1">
      <c r="A321" s="530" t="str">
        <f>IF(B321="","",B321&amp;COUNTIF($B$3:B321,B321))</f>
        <v/>
      </c>
    </row>
    <row r="322" spans="1:1">
      <c r="A322" s="530" t="str">
        <f>IF(B322="","",B322&amp;COUNTIF($B$3:B322,B322))</f>
        <v/>
      </c>
    </row>
    <row r="323" spans="1:1">
      <c r="A323" s="530" t="str">
        <f>IF(B323="","",B323&amp;COUNTIF($B$3:B323,B323))</f>
        <v/>
      </c>
    </row>
    <row r="324" spans="1:1">
      <c r="A324" s="530" t="str">
        <f>IF(B324="","",B324&amp;COUNTIF($B$3:B324,B324))</f>
        <v/>
      </c>
    </row>
    <row r="325" spans="1:1">
      <c r="A325" s="530" t="str">
        <f>IF(B325="","",B325&amp;COUNTIF($B$3:B325,B325))</f>
        <v/>
      </c>
    </row>
    <row r="326" spans="1:1">
      <c r="A326" s="530" t="str">
        <f>IF(B326="","",B326&amp;COUNTIF($B$3:B326,B326))</f>
        <v/>
      </c>
    </row>
    <row r="327" spans="1:1">
      <c r="A327" s="530" t="str">
        <f>IF(B327="","",B327&amp;COUNTIF($B$3:B327,B327))</f>
        <v/>
      </c>
    </row>
    <row r="328" spans="1:1">
      <c r="A328" s="530" t="str">
        <f>IF(B328="","",B328&amp;COUNTIF($B$3:B328,B328))</f>
        <v/>
      </c>
    </row>
    <row r="329" spans="1:1">
      <c r="A329" s="530" t="str">
        <f>IF(B329="","",B329&amp;COUNTIF($B$3:B329,B329))</f>
        <v/>
      </c>
    </row>
    <row r="330" spans="1:1">
      <c r="A330" s="530" t="str">
        <f>IF(B330="","",B330&amp;COUNTIF($B$3:B330,B330))</f>
        <v/>
      </c>
    </row>
    <row r="331" spans="1:1">
      <c r="A331" s="530" t="str">
        <f>IF(B331="","",B331&amp;COUNTIF($B$3:B331,B331))</f>
        <v/>
      </c>
    </row>
    <row r="332" spans="1:1">
      <c r="A332" s="530" t="str">
        <f>IF(B332="","",B332&amp;COUNTIF($B$3:B332,B332))</f>
        <v/>
      </c>
    </row>
    <row r="333" spans="1:1">
      <c r="A333" s="530" t="str">
        <f>IF(B333="","",B333&amp;COUNTIF($B$3:B333,B333))</f>
        <v/>
      </c>
    </row>
    <row r="334" spans="1:1">
      <c r="A334" s="530" t="str">
        <f>IF(B334="","",B334&amp;COUNTIF($B$3:B334,B334))</f>
        <v/>
      </c>
    </row>
    <row r="335" spans="1:1">
      <c r="A335" s="530" t="str">
        <f>IF(B335="","",B335&amp;COUNTIF($B$3:B335,B335))</f>
        <v/>
      </c>
    </row>
    <row r="336" spans="1:1">
      <c r="A336" s="530" t="str">
        <f>IF(B336="","",B336&amp;COUNTIF($B$3:B336,B336))</f>
        <v/>
      </c>
    </row>
    <row r="337" spans="1:1">
      <c r="A337" s="530" t="str">
        <f>IF(B337="","",B337&amp;COUNTIF($B$3:B337,B337))</f>
        <v/>
      </c>
    </row>
    <row r="338" spans="1:1">
      <c r="A338" s="530" t="str">
        <f>IF(B338="","",B338&amp;COUNTIF($B$3:B338,B338))</f>
        <v/>
      </c>
    </row>
    <row r="339" spans="1:1">
      <c r="A339" s="530" t="str">
        <f>IF(B339="","",B339&amp;COUNTIF($B$3:B339,B339))</f>
        <v/>
      </c>
    </row>
    <row r="340" spans="1:1">
      <c r="A340" s="530" t="str">
        <f>IF(B340="","",B340&amp;COUNTIF($B$3:B340,B340))</f>
        <v/>
      </c>
    </row>
    <row r="341" spans="1:1">
      <c r="A341" s="530" t="str">
        <f>IF(B341="","",B341&amp;COUNTIF($B$3:B341,B341))</f>
        <v/>
      </c>
    </row>
    <row r="342" spans="1:1">
      <c r="A342" s="530" t="str">
        <f>IF(B342="","",B342&amp;COUNTIF($B$3:B342,B342))</f>
        <v/>
      </c>
    </row>
    <row r="343" spans="1:1">
      <c r="A343" s="530" t="str">
        <f>IF(B343="","",B343&amp;COUNTIF($B$3:B343,B343))</f>
        <v/>
      </c>
    </row>
    <row r="344" spans="1:1">
      <c r="A344" s="530" t="str">
        <f>IF(B344="","",B344&amp;COUNTIF($B$3:B344,B344))</f>
        <v/>
      </c>
    </row>
    <row r="345" spans="1:1">
      <c r="A345" s="530" t="str">
        <f>IF(B345="","",B345&amp;COUNTIF($B$3:B345,B345))</f>
        <v/>
      </c>
    </row>
    <row r="346" spans="1:1">
      <c r="A346" s="530" t="str">
        <f>IF(B346="","",B346&amp;COUNTIF($B$3:B346,B346))</f>
        <v/>
      </c>
    </row>
    <row r="347" spans="1:1">
      <c r="A347" s="530" t="str">
        <f>IF(B347="","",B347&amp;COUNTIF($B$3:B347,B347))</f>
        <v/>
      </c>
    </row>
    <row r="348" spans="1:1">
      <c r="A348" s="530" t="str">
        <f>IF(B348="","",B348&amp;COUNTIF($B$3:B348,B348))</f>
        <v/>
      </c>
    </row>
    <row r="349" spans="1:1">
      <c r="A349" s="530" t="str">
        <f>IF(B349="","",B349&amp;COUNTIF($B$3:B349,B349))</f>
        <v/>
      </c>
    </row>
    <row r="350" spans="1:1">
      <c r="A350" s="530" t="str">
        <f>IF(B350="","",B350&amp;COUNTIF($B$3:B350,B350))</f>
        <v/>
      </c>
    </row>
    <row r="351" spans="1:1">
      <c r="A351" s="530" t="str">
        <f>IF(B351="","",B351&amp;COUNTIF($B$3:B351,B351))</f>
        <v/>
      </c>
    </row>
    <row r="352" spans="1:1">
      <c r="A352" s="530" t="str">
        <f>IF(B352="","",B352&amp;COUNTIF($B$3:B352,B352))</f>
        <v/>
      </c>
    </row>
    <row r="353" spans="1:1">
      <c r="A353" s="530" t="str">
        <f>IF(B353="","",B353&amp;COUNTIF($B$3:B353,B353))</f>
        <v/>
      </c>
    </row>
    <row r="354" spans="1:1">
      <c r="A354" s="530" t="str">
        <f>IF(B354="","",B354&amp;COUNTIF($B$3:B354,B354))</f>
        <v/>
      </c>
    </row>
    <row r="355" spans="1:1">
      <c r="A355" s="530" t="str">
        <f>IF(B355="","",B355&amp;COUNTIF($B$3:B355,B355))</f>
        <v/>
      </c>
    </row>
    <row r="356" spans="1:1">
      <c r="A356" s="530" t="str">
        <f>IF(B356="","",B356&amp;COUNTIF($B$3:B356,B356))</f>
        <v/>
      </c>
    </row>
    <row r="357" spans="1:1">
      <c r="A357" s="530" t="str">
        <f>IF(B357="","",B357&amp;COUNTIF($B$3:B357,B357))</f>
        <v/>
      </c>
    </row>
    <row r="358" spans="1:1">
      <c r="A358" s="530" t="str">
        <f>IF(B358="","",B358&amp;COUNTIF($B$3:B358,B358))</f>
        <v/>
      </c>
    </row>
    <row r="359" spans="1:1">
      <c r="A359" s="530" t="str">
        <f>IF(B359="","",B359&amp;COUNTIF($B$3:B359,B359))</f>
        <v/>
      </c>
    </row>
    <row r="360" spans="1:1">
      <c r="A360" s="530" t="str">
        <f>IF(B360="","",B360&amp;COUNTIF($B$3:B360,B360))</f>
        <v/>
      </c>
    </row>
    <row r="361" spans="1:1">
      <c r="A361" s="530" t="str">
        <f>IF(B361="","",B361&amp;COUNTIF($B$3:B361,B361))</f>
        <v/>
      </c>
    </row>
    <row r="362" spans="1:1">
      <c r="A362" s="530" t="str">
        <f>IF(B362="","",B362&amp;COUNTIF($B$3:B362,B362))</f>
        <v/>
      </c>
    </row>
    <row r="363" spans="1:1">
      <c r="A363" s="530" t="str">
        <f>IF(B363="","",B363&amp;COUNTIF($B$3:B363,B363))</f>
        <v/>
      </c>
    </row>
    <row r="364" spans="1:1">
      <c r="A364" s="530" t="str">
        <f>IF(B364="","",B364&amp;COUNTIF($B$3:B364,B364))</f>
        <v/>
      </c>
    </row>
    <row r="365" spans="1:1">
      <c r="A365" s="530" t="str">
        <f>IF(B365="","",B365&amp;COUNTIF($B$3:B365,B365))</f>
        <v/>
      </c>
    </row>
    <row r="366" spans="1:1">
      <c r="A366" s="530" t="str">
        <f>IF(B366="","",B366&amp;COUNTIF($B$3:B366,B366))</f>
        <v/>
      </c>
    </row>
    <row r="367" spans="1:1">
      <c r="A367" s="530" t="str">
        <f>IF(B367="","",B367&amp;COUNTIF($B$3:B367,B367))</f>
        <v/>
      </c>
    </row>
    <row r="368" spans="1:1">
      <c r="A368" s="530" t="str">
        <f>IF(B368="","",B368&amp;COUNTIF($B$3:B368,B368))</f>
        <v/>
      </c>
    </row>
    <row r="369" spans="1:1">
      <c r="A369" s="530" t="str">
        <f>IF(B369="","",B369&amp;COUNTIF($B$3:B369,B369))</f>
        <v/>
      </c>
    </row>
    <row r="370" spans="1:1">
      <c r="A370" s="530" t="str">
        <f>IF(B370="","",B370&amp;COUNTIF($B$3:B370,B370))</f>
        <v/>
      </c>
    </row>
    <row r="371" spans="1:1">
      <c r="A371" s="530" t="str">
        <f>IF(B371="","",B371&amp;COUNTIF($B$3:B371,B371))</f>
        <v/>
      </c>
    </row>
    <row r="372" spans="1:1">
      <c r="A372" s="530" t="str">
        <f>IF(B372="","",B372&amp;COUNTIF($B$3:B372,B372))</f>
        <v/>
      </c>
    </row>
    <row r="373" spans="1:1">
      <c r="A373" s="530" t="str">
        <f>IF(B373="","",B373&amp;COUNTIF($B$3:B373,B373))</f>
        <v/>
      </c>
    </row>
    <row r="374" spans="1:1">
      <c r="A374" s="530" t="str">
        <f>IF(B374="","",B374&amp;COUNTIF($B$3:B374,B374))</f>
        <v/>
      </c>
    </row>
    <row r="375" spans="1:1">
      <c r="A375" s="530" t="str">
        <f>IF(B375="","",B375&amp;COUNTIF($B$3:B375,B375))</f>
        <v/>
      </c>
    </row>
    <row r="376" spans="1:1">
      <c r="A376" s="530" t="str">
        <f>IF(B376="","",B376&amp;COUNTIF($B$3:B376,B376))</f>
        <v/>
      </c>
    </row>
    <row r="377" spans="1:1">
      <c r="A377" s="530" t="str">
        <f>IF(B377="","",B377&amp;COUNTIF($B$3:B377,B377))</f>
        <v/>
      </c>
    </row>
    <row r="378" spans="1:1">
      <c r="A378" s="530" t="str">
        <f>IF(B378="","",B378&amp;COUNTIF($B$3:B378,B378))</f>
        <v/>
      </c>
    </row>
    <row r="379" spans="1:1">
      <c r="A379" s="530" t="str">
        <f>IF(B379="","",B379&amp;COUNTIF($B$3:B379,B379))</f>
        <v/>
      </c>
    </row>
    <row r="380" spans="1:1">
      <c r="A380" s="530" t="str">
        <f>IF(B380="","",B380&amp;COUNTIF($B$3:B380,B380))</f>
        <v/>
      </c>
    </row>
    <row r="381" spans="1:1">
      <c r="A381" s="530" t="str">
        <f>IF(B381="","",B381&amp;COUNTIF($B$3:B381,B381))</f>
        <v/>
      </c>
    </row>
    <row r="382" spans="1:1">
      <c r="A382" s="530" t="str">
        <f>IF(B382="","",B382&amp;COUNTIF($B$3:B382,B382))</f>
        <v/>
      </c>
    </row>
    <row r="383" spans="1:1">
      <c r="A383" s="530" t="str">
        <f>IF(B383="","",B383&amp;COUNTIF($B$3:B383,B383))</f>
        <v/>
      </c>
    </row>
    <row r="384" spans="1:1">
      <c r="A384" s="530" t="str">
        <f>IF(B384="","",B384&amp;COUNTIF($B$3:B384,B384))</f>
        <v/>
      </c>
    </row>
    <row r="385" spans="1:1">
      <c r="A385" s="530" t="str">
        <f>IF(B385="","",B385&amp;COUNTIF($B$3:B385,B385))</f>
        <v/>
      </c>
    </row>
    <row r="386" spans="1:1">
      <c r="A386" s="530" t="str">
        <f>IF(B386="","",B386&amp;COUNTIF($B$3:B386,B386))</f>
        <v/>
      </c>
    </row>
    <row r="387" spans="1:1">
      <c r="A387" s="530" t="str">
        <f>IF(B387="","",B387&amp;COUNTIF($B$3:B387,B387))</f>
        <v/>
      </c>
    </row>
    <row r="388" spans="1:1">
      <c r="A388" s="530" t="str">
        <f>IF(B388="","",B388&amp;COUNTIF($B$3:B388,B388))</f>
        <v/>
      </c>
    </row>
    <row r="389" spans="1:1">
      <c r="A389" s="530" t="str">
        <f>IF(B389="","",B389&amp;COUNTIF($B$3:B389,B389))</f>
        <v/>
      </c>
    </row>
    <row r="390" spans="1:1">
      <c r="A390" s="530" t="str">
        <f>IF(B390="","",B390&amp;COUNTIF($B$3:B390,B390))</f>
        <v/>
      </c>
    </row>
    <row r="391" spans="1:1">
      <c r="A391" s="530" t="str">
        <f>IF(B391="","",B391&amp;COUNTIF($B$3:B391,B391))</f>
        <v/>
      </c>
    </row>
    <row r="392" spans="1:1">
      <c r="A392" s="530" t="str">
        <f>IF(B392="","",B392&amp;COUNTIF($B$3:B392,B392))</f>
        <v/>
      </c>
    </row>
    <row r="393" spans="1:1">
      <c r="A393" s="530" t="str">
        <f>IF(B393="","",B393&amp;COUNTIF($B$3:B393,B393))</f>
        <v/>
      </c>
    </row>
    <row r="394" spans="1:1">
      <c r="A394" s="530" t="str">
        <f>IF(B394="","",B394&amp;COUNTIF($B$3:B394,B394))</f>
        <v/>
      </c>
    </row>
    <row r="395" spans="1:1">
      <c r="A395" s="530" t="str">
        <f>IF(B395="","",B395&amp;COUNTIF($B$3:B395,B395))</f>
        <v/>
      </c>
    </row>
    <row r="396" spans="1:1">
      <c r="A396" s="530" t="str">
        <f>IF(B396="","",B396&amp;COUNTIF($B$3:B396,B396))</f>
        <v/>
      </c>
    </row>
    <row r="397" spans="1:1">
      <c r="A397" s="530" t="str">
        <f>IF(B397="","",B397&amp;COUNTIF($B$3:B397,B397))</f>
        <v/>
      </c>
    </row>
    <row r="398" spans="1:1">
      <c r="A398" s="530" t="str">
        <f>IF(B398="","",B398&amp;COUNTIF($B$3:B398,B398))</f>
        <v/>
      </c>
    </row>
    <row r="399" spans="1:1">
      <c r="A399" s="530" t="str">
        <f>IF(B399="","",B399&amp;COUNTIF($B$3:B399,B399))</f>
        <v/>
      </c>
    </row>
    <row r="400" spans="1:1">
      <c r="A400" s="530" t="str">
        <f>IF(B400="","",B400&amp;COUNTIF($B$3:B400,B400))</f>
        <v/>
      </c>
    </row>
    <row r="401" spans="1:1">
      <c r="A401" s="530" t="str">
        <f>IF(B401="","",B401&amp;COUNTIF($B$3:B401,B401))</f>
        <v/>
      </c>
    </row>
    <row r="402" spans="1:1">
      <c r="A402" s="530" t="str">
        <f>IF(B402="","",B402&amp;COUNTIF($B$3:B402,B402))</f>
        <v/>
      </c>
    </row>
    <row r="403" spans="1:1">
      <c r="A403" s="530" t="str">
        <f>IF(B403="","",B403&amp;COUNTIF($B$3:B403,B403))</f>
        <v/>
      </c>
    </row>
    <row r="404" spans="1:1">
      <c r="A404" s="530" t="str">
        <f>IF(B404="","",B404&amp;COUNTIF($B$3:B404,B404))</f>
        <v/>
      </c>
    </row>
    <row r="405" spans="1:1">
      <c r="A405" s="530" t="str">
        <f>IF(B405="","",B405&amp;COUNTIF($B$3:B405,B405))</f>
        <v/>
      </c>
    </row>
    <row r="406" spans="1:1">
      <c r="A406" s="530" t="str">
        <f>IF(B406="","",B406&amp;COUNTIF($B$3:B406,B406))</f>
        <v/>
      </c>
    </row>
    <row r="407" spans="1:1">
      <c r="A407" s="530" t="str">
        <f>IF(B407="","",B407&amp;COUNTIF($B$3:B407,B407))</f>
        <v/>
      </c>
    </row>
    <row r="408" spans="1:1">
      <c r="A408" s="530" t="str">
        <f>IF(B408="","",B408&amp;COUNTIF($B$3:B408,B408))</f>
        <v/>
      </c>
    </row>
    <row r="409" spans="1:1">
      <c r="A409" s="530" t="str">
        <f>IF(B409="","",B409&amp;COUNTIF($B$3:B409,B409))</f>
        <v/>
      </c>
    </row>
    <row r="410" spans="1:1">
      <c r="A410" s="530" t="str">
        <f>IF(B410="","",B410&amp;COUNTIF($B$3:B410,B410))</f>
        <v/>
      </c>
    </row>
    <row r="411" spans="1:1">
      <c r="A411" s="530" t="str">
        <f>IF(B411="","",B411&amp;COUNTIF($B$3:B411,B411))</f>
        <v/>
      </c>
    </row>
    <row r="412" spans="1:1">
      <c r="A412" s="530" t="str">
        <f>IF(B412="","",B412&amp;COUNTIF($B$3:B412,B412))</f>
        <v/>
      </c>
    </row>
    <row r="413" spans="1:1">
      <c r="A413" s="530" t="str">
        <f>IF(B413="","",B413&amp;COUNTIF($B$3:B413,B413))</f>
        <v/>
      </c>
    </row>
    <row r="414" spans="1:1">
      <c r="A414" s="530" t="str">
        <f>IF(B414="","",B414&amp;COUNTIF($B$3:B414,B414))</f>
        <v/>
      </c>
    </row>
    <row r="415" spans="1:1">
      <c r="A415" s="530" t="str">
        <f>IF(B415="","",B415&amp;COUNTIF($B$3:B415,B415))</f>
        <v/>
      </c>
    </row>
    <row r="416" spans="1:1">
      <c r="A416" s="530" t="str">
        <f>IF(B416="","",B416&amp;COUNTIF($B$3:B416,B416))</f>
        <v/>
      </c>
    </row>
    <row r="417" spans="1:1">
      <c r="A417" s="530" t="str">
        <f>IF(B417="","",B417&amp;COUNTIF($B$3:B417,B417))</f>
        <v/>
      </c>
    </row>
    <row r="418" spans="1:1">
      <c r="A418" s="530" t="str">
        <f>IF(B418="","",B418&amp;COUNTIF($B$3:B418,B418))</f>
        <v/>
      </c>
    </row>
    <row r="419" spans="1:1">
      <c r="A419" s="530" t="str">
        <f>IF(B419="","",B419&amp;COUNTIF($B$3:B419,B419))</f>
        <v/>
      </c>
    </row>
    <row r="420" spans="1:1">
      <c r="A420" s="530" t="str">
        <f>IF(B420="","",B420&amp;COUNTIF($B$3:B420,B420))</f>
        <v/>
      </c>
    </row>
    <row r="421" spans="1:1">
      <c r="A421" s="530" t="str">
        <f>IF(B421="","",B421&amp;COUNTIF($B$3:B421,B421))</f>
        <v/>
      </c>
    </row>
    <row r="422" spans="1:1">
      <c r="A422" s="530" t="str">
        <f>IF(B422="","",B422&amp;COUNTIF($B$3:B422,B422))</f>
        <v/>
      </c>
    </row>
    <row r="423" spans="1:1">
      <c r="A423" s="530" t="str">
        <f>IF(B423="","",B423&amp;COUNTIF($B$3:B423,B423))</f>
        <v/>
      </c>
    </row>
    <row r="424" spans="1:1">
      <c r="A424" s="530" t="str">
        <f>IF(B424="","",B424&amp;COUNTIF($B$3:B424,B424))</f>
        <v/>
      </c>
    </row>
    <row r="425" spans="1:1">
      <c r="A425" s="530" t="str">
        <f>IF(B425="","",B425&amp;COUNTIF($B$3:B425,B425))</f>
        <v/>
      </c>
    </row>
    <row r="426" spans="1:1">
      <c r="A426" s="530" t="str">
        <f>IF(B426="","",B426&amp;COUNTIF($B$3:B426,B426))</f>
        <v/>
      </c>
    </row>
    <row r="427" spans="1:1">
      <c r="A427" s="530" t="str">
        <f>IF(B427="","",B427&amp;COUNTIF($B$3:B427,B427))</f>
        <v/>
      </c>
    </row>
    <row r="428" spans="1:1">
      <c r="A428" s="530" t="str">
        <f>IF(B428="","",B428&amp;COUNTIF($B$3:B428,B428))</f>
        <v/>
      </c>
    </row>
    <row r="429" spans="1:1">
      <c r="A429" s="530" t="str">
        <f>IF(B429="","",B429&amp;COUNTIF($B$3:B429,B429))</f>
        <v/>
      </c>
    </row>
    <row r="430" spans="1:1">
      <c r="A430" s="530" t="str">
        <f>IF(B430="","",B430&amp;COUNTIF($B$3:B430,B430))</f>
        <v/>
      </c>
    </row>
    <row r="431" spans="1:1">
      <c r="A431" s="530" t="str">
        <f>IF(B431="","",B431&amp;COUNTIF($B$3:B431,B431))</f>
        <v/>
      </c>
    </row>
    <row r="432" spans="1:1">
      <c r="A432" s="530" t="str">
        <f>IF(B432="","",B432&amp;COUNTIF($B$3:B432,B432))</f>
        <v/>
      </c>
    </row>
    <row r="433" spans="1:1">
      <c r="A433" s="530" t="str">
        <f>IF(B433="","",B433&amp;COUNTIF($B$3:B433,B433))</f>
        <v/>
      </c>
    </row>
    <row r="434" spans="1:1">
      <c r="A434" s="530" t="str">
        <f>IF(B434="","",B434&amp;COUNTIF($B$3:B434,B434))</f>
        <v/>
      </c>
    </row>
    <row r="435" spans="1:1">
      <c r="A435" s="530" t="str">
        <f>IF(B435="","",B435&amp;COUNTIF($B$3:B435,B435))</f>
        <v/>
      </c>
    </row>
    <row r="436" spans="1:1">
      <c r="A436" s="530" t="str">
        <f>IF(B436="","",B436&amp;COUNTIF($B$3:B436,B436))</f>
        <v/>
      </c>
    </row>
    <row r="437" spans="1:1">
      <c r="A437" s="530" t="str">
        <f>IF(B437="","",B437&amp;COUNTIF($B$3:B437,B437))</f>
        <v/>
      </c>
    </row>
    <row r="438" spans="1:1">
      <c r="A438" s="530" t="str">
        <f>IF(B438="","",B438&amp;COUNTIF($B$3:B438,B438))</f>
        <v/>
      </c>
    </row>
  </sheetData>
  <mergeCells count="2">
    <mergeCell ref="B1:I1"/>
    <mergeCell ref="O1:Q1"/>
  </mergeCells>
  <conditionalFormatting sqref="A$1:I$1048576">
    <cfRule type="expression" dxfId="18" priority="1">
      <formula>$A1&lt;&gt;""</formula>
    </cfRule>
  </conditionalFormatting>
  <pageMargins left="0.393700787401575" right="0.393700787401575" top="0.196850393700787" bottom="0.196850393700787" header="0.31496062992126" footer="0.31496062992126"/>
  <pageSetup paperSize="9" orientation="portrait" horizontalDpi="360" verticalDpi="360"/>
  <headerFooter>
    <oddHeader>&amp;R       
&amp;7 &amp;P         &amp;N    .
</oddHeader>
  </headerFooter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T44"/>
  <sheetViews>
    <sheetView showGridLines="0" view="pageBreakPreview" zoomScale="75" zoomScaleNormal="160" workbookViewId="0">
      <selection activeCell="M36" sqref="M36"/>
    </sheetView>
  </sheetViews>
  <sheetFormatPr defaultColWidth="3.33333333333333" defaultRowHeight="14.1" customHeight="1"/>
  <cols>
    <col min="1" max="34" width="3.33333333333333" customWidth="1"/>
    <col min="35" max="35" width="5" customWidth="1"/>
    <col min="37" max="38" width="6" customWidth="1"/>
    <col min="39" max="46" width="5" customWidth="1"/>
  </cols>
  <sheetData>
    <row r="1" ht="24.95" customHeight="1" spans="2:46">
      <c r="B1" s="476" t="s">
        <v>0</v>
      </c>
      <c r="C1" s="477"/>
      <c r="D1" s="477"/>
      <c r="E1" s="477"/>
      <c r="F1" s="477"/>
      <c r="G1" s="477"/>
      <c r="H1" s="477"/>
      <c r="I1" s="477"/>
      <c r="J1" s="478"/>
      <c r="K1" s="5" t="s">
        <v>418</v>
      </c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8"/>
      <c r="W1" s="8" t="str">
        <f>IF(项目名称&lt;&gt;0,项目名称,"")</f>
        <v>镇江海纳川物流产业发展有限责任公司
罐区及船舶发放VOC治理项目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10"/>
      <c r="AI1" s="11" t="s">
        <v>419</v>
      </c>
      <c r="AK1">
        <v>1200</v>
      </c>
      <c r="AL1">
        <v>1000</v>
      </c>
      <c r="AM1">
        <v>800</v>
      </c>
      <c r="AN1">
        <v>600</v>
      </c>
      <c r="AO1">
        <v>500</v>
      </c>
      <c r="AP1">
        <v>400</v>
      </c>
      <c r="AQ1">
        <v>300</v>
      </c>
      <c r="AS1">
        <v>150</v>
      </c>
      <c r="AT1">
        <v>100</v>
      </c>
    </row>
    <row r="2" ht="20.1" customHeight="1" spans="2:46">
      <c r="B2" s="479"/>
      <c r="C2" s="480"/>
      <c r="D2" s="480"/>
      <c r="E2" s="480"/>
      <c r="F2" s="480"/>
      <c r="G2" s="480"/>
      <c r="H2" s="480"/>
      <c r="I2" s="480"/>
      <c r="J2" s="481"/>
      <c r="K2" s="482" t="s">
        <v>40</v>
      </c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3"/>
      <c r="W2" s="17" t="s">
        <v>3</v>
      </c>
      <c r="X2" s="18"/>
      <c r="Y2" s="18"/>
      <c r="Z2" s="19" t="str">
        <f>工程号</f>
        <v>202321</v>
      </c>
      <c r="AA2" s="20"/>
      <c r="AB2" s="21"/>
      <c r="AC2" s="22" t="s">
        <v>5</v>
      </c>
      <c r="AD2" s="23"/>
      <c r="AE2" s="24"/>
      <c r="AF2" s="19" t="str">
        <f>IF(主项号&lt;&gt;0,主项号,"")</f>
        <v>02</v>
      </c>
      <c r="AG2" s="20"/>
      <c r="AH2" s="25"/>
    </row>
    <row r="3" ht="20.1" customHeight="1" spans="2:46">
      <c r="B3" s="479"/>
      <c r="C3" s="480"/>
      <c r="D3" s="480"/>
      <c r="E3" s="480"/>
      <c r="F3" s="480"/>
      <c r="G3" s="480"/>
      <c r="H3" s="480"/>
      <c r="I3" s="480"/>
      <c r="J3" s="481"/>
      <c r="K3" s="484" t="s">
        <v>420</v>
      </c>
      <c r="L3" s="485"/>
      <c r="M3" s="485"/>
      <c r="N3" s="485"/>
      <c r="O3" s="485"/>
      <c r="P3" s="485"/>
      <c r="Q3" s="485"/>
      <c r="R3" s="485"/>
      <c r="S3" s="485"/>
      <c r="T3" s="485"/>
      <c r="U3" s="485"/>
      <c r="V3" s="486"/>
      <c r="W3" s="29" t="s">
        <v>8</v>
      </c>
      <c r="X3" s="23"/>
      <c r="Y3" s="23"/>
      <c r="Z3" s="30" t="str">
        <f>工程号&amp;"-"&amp;主项号&amp;"K03-01/0"</f>
        <v>202321-02K03-01/0</v>
      </c>
      <c r="AA3" s="30"/>
      <c r="AB3" s="30"/>
      <c r="AC3" s="30"/>
      <c r="AD3" s="30"/>
      <c r="AE3" s="30"/>
      <c r="AF3" s="30"/>
      <c r="AG3" s="30"/>
      <c r="AH3" s="31"/>
    </row>
    <row r="4" ht="20.1" customHeight="1" spans="2:46">
      <c r="B4" s="487"/>
      <c r="C4" s="488"/>
      <c r="D4" s="488"/>
      <c r="E4" s="488"/>
      <c r="F4" s="488"/>
      <c r="G4" s="488"/>
      <c r="H4" s="488"/>
      <c r="I4" s="488"/>
      <c r="J4" s="489"/>
      <c r="K4" s="276" t="s">
        <v>9</v>
      </c>
      <c r="L4" s="259"/>
      <c r="M4" s="260"/>
      <c r="N4" s="261"/>
      <c r="O4" s="262"/>
      <c r="P4" s="262"/>
      <c r="Q4" s="262"/>
      <c r="R4" s="262"/>
      <c r="S4" s="262"/>
      <c r="T4" s="262"/>
      <c r="U4" s="262"/>
      <c r="V4" s="263"/>
      <c r="W4" s="34" t="s">
        <v>10</v>
      </c>
      <c r="X4" s="35"/>
      <c r="Y4" s="36"/>
      <c r="Z4" s="40" t="str">
        <f>设计阶段</f>
        <v>施工图</v>
      </c>
      <c r="AA4" s="41"/>
      <c r="AB4" s="42"/>
      <c r="AC4" s="43" t="s">
        <v>12</v>
      </c>
      <c r="AD4" s="43"/>
      <c r="AE4" s="43"/>
      <c r="AF4" s="44"/>
      <c r="AG4" s="44"/>
      <c r="AH4" s="45"/>
    </row>
    <row r="5" s="1" customFormat="1" ht="17.1" customHeight="1" spans="2:46">
      <c r="B5" s="193" t="s">
        <v>421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5"/>
      <c r="N5" s="196" t="s">
        <v>422</v>
      </c>
      <c r="O5" s="197"/>
      <c r="P5" s="197"/>
      <c r="Q5" s="197"/>
      <c r="R5" s="197"/>
      <c r="S5" s="197"/>
      <c r="T5" s="198"/>
      <c r="U5" s="196"/>
      <c r="V5" s="197"/>
      <c r="W5" s="197"/>
      <c r="X5" s="197"/>
      <c r="Y5" s="197"/>
      <c r="Z5" s="197"/>
      <c r="AA5" s="198"/>
      <c r="AB5" s="196" t="str">
        <f>IFERROR(VLOOKUP($Z$3&amp;(COLUMN()/7-1+3*INT(ROW()/40)),源数据!$A:$I,3,0),"")</f>
        <v/>
      </c>
      <c r="AC5" s="197"/>
      <c r="AD5" s="197"/>
      <c r="AE5" s="197"/>
      <c r="AF5" s="197"/>
      <c r="AG5" s="197"/>
      <c r="AH5" s="199"/>
    </row>
    <row r="6" s="1" customFormat="1" ht="17.1" customHeight="1" spans="2:46">
      <c r="B6" s="121" t="s">
        <v>423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3"/>
      <c r="N6" s="124" t="s">
        <v>424</v>
      </c>
      <c r="O6" s="200"/>
      <c r="P6" s="200"/>
      <c r="Q6" s="200"/>
      <c r="R6" s="200"/>
      <c r="S6" s="200"/>
      <c r="T6" s="201"/>
      <c r="U6" s="124"/>
      <c r="V6" s="200"/>
      <c r="W6" s="200"/>
      <c r="X6" s="200"/>
      <c r="Y6" s="200"/>
      <c r="Z6" s="200"/>
      <c r="AA6" s="201"/>
      <c r="AB6" s="124" t="str">
        <f>IFERROR(VLOOKUP($Z$3&amp;(COLUMN()/7-1+3*INT(ROW()/40)),源数据!$A:$I,4,0),"")</f>
        <v/>
      </c>
      <c r="AC6" s="200"/>
      <c r="AD6" s="200"/>
      <c r="AE6" s="200"/>
      <c r="AF6" s="200"/>
      <c r="AG6" s="200"/>
      <c r="AH6" s="202"/>
    </row>
    <row r="7" s="1" customFormat="1" ht="17.1" customHeight="1" spans="2:46"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30"/>
      <c r="N7" s="203"/>
      <c r="O7" s="204"/>
      <c r="P7" s="204"/>
      <c r="Q7" s="204"/>
      <c r="R7" s="204"/>
      <c r="S7" s="204"/>
      <c r="T7" s="205"/>
      <c r="U7" s="203"/>
      <c r="V7" s="204"/>
      <c r="W7" s="204"/>
      <c r="X7" s="204"/>
      <c r="Y7" s="204"/>
      <c r="Z7" s="204"/>
      <c r="AA7" s="205"/>
      <c r="AB7" s="203"/>
      <c r="AC7" s="204"/>
      <c r="AD7" s="204"/>
      <c r="AE7" s="204"/>
      <c r="AF7" s="204"/>
      <c r="AG7" s="204"/>
      <c r="AH7" s="206"/>
    </row>
    <row r="8" s="1" customFormat="1" ht="17.1" customHeight="1" spans="2:46">
      <c r="B8" s="193" t="s">
        <v>425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8"/>
      <c r="N8" s="135" t="s">
        <v>106</v>
      </c>
      <c r="O8" s="135"/>
      <c r="P8" s="135"/>
      <c r="Q8" s="135"/>
      <c r="R8" s="135"/>
      <c r="S8" s="135"/>
      <c r="T8" s="136"/>
      <c r="U8" s="135"/>
      <c r="V8" s="135"/>
      <c r="W8" s="135"/>
      <c r="X8" s="135"/>
      <c r="Y8" s="135"/>
      <c r="Z8" s="135"/>
      <c r="AA8" s="136"/>
      <c r="AB8" s="135" t="str">
        <f>IFERROR(VLOOKUP($Z$3&amp;(COLUMN()/7-1+3*INT(ROW()/40)),源数据!$A:$I,5,0),"")</f>
        <v/>
      </c>
      <c r="AC8" s="135"/>
      <c r="AD8" s="135"/>
      <c r="AE8" s="135"/>
      <c r="AF8" s="135"/>
      <c r="AG8" s="135"/>
      <c r="AH8" s="209"/>
    </row>
    <row r="9" s="1" customFormat="1" ht="17.1" customHeight="1" spans="2:46">
      <c r="B9" s="193" t="s">
        <v>426</v>
      </c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8"/>
      <c r="N9" s="135" t="s">
        <v>427</v>
      </c>
      <c r="O9" s="139"/>
      <c r="P9" s="139"/>
      <c r="Q9" s="139"/>
      <c r="R9" s="139"/>
      <c r="S9" s="139"/>
      <c r="T9" s="140"/>
      <c r="U9" s="135"/>
      <c r="V9" s="139"/>
      <c r="W9" s="139"/>
      <c r="X9" s="139"/>
      <c r="Y9" s="139"/>
      <c r="Z9" s="139"/>
      <c r="AA9" s="140"/>
      <c r="AB9" s="135" t="str">
        <f>IFERROR(VLOOKUP($Z$3&amp;(COLUMN()/7-1+3*INT(ROW()/40)),源数据!$A:$I,6,0),"")</f>
        <v/>
      </c>
      <c r="AC9" s="139"/>
      <c r="AD9" s="139"/>
      <c r="AE9" s="139"/>
      <c r="AF9" s="139"/>
      <c r="AG9" s="139"/>
      <c r="AH9" s="210"/>
    </row>
    <row r="10" s="1" customFormat="1" ht="17.1" customHeight="1" spans="2:46">
      <c r="B10" s="26" t="s">
        <v>428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264"/>
    </row>
    <row r="11" s="1" customFormat="1" ht="17.1" customHeight="1" spans="2:46">
      <c r="B11" s="212" t="s">
        <v>429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4"/>
      <c r="N11" s="158" t="s">
        <v>430</v>
      </c>
      <c r="O11" s="155"/>
      <c r="P11" s="155"/>
      <c r="Q11" s="155"/>
      <c r="R11" s="155"/>
      <c r="S11" s="155"/>
      <c r="T11" s="159"/>
      <c r="U11" s="158"/>
      <c r="V11" s="155"/>
      <c r="W11" s="155"/>
      <c r="X11" s="155"/>
      <c r="Y11" s="155"/>
      <c r="Z11" s="155"/>
      <c r="AA11" s="159"/>
      <c r="AB11" s="158"/>
      <c r="AC11" s="155"/>
      <c r="AD11" s="155"/>
      <c r="AE11" s="155"/>
      <c r="AF11" s="155"/>
      <c r="AG11" s="155"/>
      <c r="AH11" s="156"/>
    </row>
    <row r="12" s="1" customFormat="1" ht="17.1" customHeight="1" spans="2:46">
      <c r="B12" s="193" t="s">
        <v>431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8"/>
      <c r="N12" s="158">
        <v>0.00075</v>
      </c>
      <c r="O12" s="155"/>
      <c r="P12" s="155"/>
      <c r="Q12" s="155"/>
      <c r="R12" s="155"/>
      <c r="S12" s="155"/>
      <c r="T12" s="159"/>
      <c r="U12" s="158"/>
      <c r="V12" s="155"/>
      <c r="W12" s="155"/>
      <c r="X12" s="155"/>
      <c r="Y12" s="155"/>
      <c r="Z12" s="155"/>
      <c r="AA12" s="159"/>
      <c r="AB12" s="158"/>
      <c r="AC12" s="155"/>
      <c r="AD12" s="155"/>
      <c r="AE12" s="155"/>
      <c r="AF12" s="155"/>
      <c r="AG12" s="155"/>
      <c r="AH12" s="156"/>
    </row>
    <row r="13" s="1" customFormat="1" ht="17.1" customHeight="1" spans="2:46">
      <c r="B13" s="193" t="s">
        <v>432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8"/>
      <c r="N13" s="158">
        <v>25</v>
      </c>
      <c r="O13" s="155"/>
      <c r="P13" s="155"/>
      <c r="Q13" s="155"/>
      <c r="R13" s="155"/>
      <c r="S13" s="155"/>
      <c r="T13" s="159"/>
      <c r="U13" s="158"/>
      <c r="V13" s="155"/>
      <c r="W13" s="155"/>
      <c r="X13" s="155"/>
      <c r="Y13" s="155"/>
      <c r="Z13" s="155"/>
      <c r="AA13" s="159"/>
      <c r="AB13" s="158"/>
      <c r="AC13" s="155"/>
      <c r="AD13" s="155"/>
      <c r="AE13" s="155"/>
      <c r="AF13" s="155"/>
      <c r="AG13" s="155"/>
      <c r="AH13" s="156"/>
    </row>
    <row r="14" s="1" customFormat="1" ht="17.1" customHeight="1" spans="2:46">
      <c r="B14" s="26" t="s">
        <v>433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264"/>
    </row>
    <row r="15" s="1" customFormat="1" ht="17.1" customHeight="1" spans="2:46">
      <c r="B15" s="193" t="s">
        <v>434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8"/>
      <c r="N15" s="158" t="s">
        <v>435</v>
      </c>
      <c r="O15" s="155"/>
      <c r="P15" s="155"/>
      <c r="Q15" s="155"/>
      <c r="R15" s="155"/>
      <c r="S15" s="155"/>
      <c r="T15" s="159"/>
      <c r="U15" s="158"/>
      <c r="V15" s="155"/>
      <c r="W15" s="155"/>
      <c r="X15" s="155"/>
      <c r="Y15" s="155"/>
      <c r="Z15" s="155"/>
      <c r="AA15" s="159"/>
      <c r="AB15" s="158"/>
      <c r="AC15" s="155"/>
      <c r="AD15" s="155"/>
      <c r="AE15" s="155"/>
      <c r="AF15" s="155"/>
      <c r="AG15" s="155"/>
      <c r="AH15" s="156"/>
    </row>
    <row r="16" s="1" customFormat="1" ht="17.1" customHeight="1" spans="2:46">
      <c r="B16" s="193" t="s">
        <v>436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8"/>
      <c r="N16" s="135" t="str">
        <f>IF(N13="","","0~"&amp;INDEX($AK$1:$AT$1,MATCH(N13*1.5,$AK$1:$AT$1,-1))&amp;"℃")</f>
        <v>0~100℃</v>
      </c>
      <c r="O16" s="139"/>
      <c r="P16" s="139"/>
      <c r="Q16" s="139"/>
      <c r="R16" s="139"/>
      <c r="S16" s="139"/>
      <c r="T16" s="140"/>
      <c r="U16" s="135"/>
      <c r="V16" s="139"/>
      <c r="W16" s="139"/>
      <c r="X16" s="139"/>
      <c r="Y16" s="139"/>
      <c r="Z16" s="139"/>
      <c r="AA16" s="140"/>
      <c r="AB16" s="135"/>
      <c r="AC16" s="139"/>
      <c r="AD16" s="139"/>
      <c r="AE16" s="139"/>
      <c r="AF16" s="139"/>
      <c r="AG16" s="139"/>
      <c r="AH16" s="210"/>
    </row>
    <row r="17" s="1" customFormat="1" ht="17.1" customHeight="1" spans="1:35">
      <c r="B17" s="193" t="s">
        <v>437</v>
      </c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8"/>
      <c r="N17" s="158" t="s">
        <v>438</v>
      </c>
      <c r="O17" s="155"/>
      <c r="P17" s="155"/>
      <c r="Q17" s="155"/>
      <c r="R17" s="155"/>
      <c r="S17" s="155"/>
      <c r="T17" s="159"/>
      <c r="U17" s="158"/>
      <c r="V17" s="155"/>
      <c r="W17" s="155"/>
      <c r="X17" s="155"/>
      <c r="Y17" s="155"/>
      <c r="Z17" s="155"/>
      <c r="AA17" s="159"/>
      <c r="AB17" s="158"/>
      <c r="AC17" s="155"/>
      <c r="AD17" s="155"/>
      <c r="AE17" s="155"/>
      <c r="AF17" s="155"/>
      <c r="AG17" s="155"/>
      <c r="AH17" s="156"/>
    </row>
    <row r="18" s="1" customFormat="1" ht="17.1" customHeight="1" spans="1:35">
      <c r="B18" s="193" t="s">
        <v>439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8"/>
      <c r="N18" s="158" t="s">
        <v>440</v>
      </c>
      <c r="O18" s="155"/>
      <c r="P18" s="155"/>
      <c r="Q18" s="155"/>
      <c r="R18" s="155"/>
      <c r="S18" s="155"/>
      <c r="T18" s="159"/>
      <c r="U18" s="158"/>
      <c r="V18" s="155"/>
      <c r="W18" s="155"/>
      <c r="X18" s="155"/>
      <c r="Y18" s="155"/>
      <c r="Z18" s="155"/>
      <c r="AA18" s="159"/>
      <c r="AB18" s="158"/>
      <c r="AC18" s="155"/>
      <c r="AD18" s="155"/>
      <c r="AE18" s="155"/>
      <c r="AF18" s="155"/>
      <c r="AG18" s="155"/>
      <c r="AH18" s="156"/>
    </row>
    <row r="19" s="1" customFormat="1" ht="17.1" customHeight="1" spans="1:35">
      <c r="B19" s="193" t="s">
        <v>441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8"/>
      <c r="N19" s="158" t="s">
        <v>97</v>
      </c>
      <c r="O19" s="155"/>
      <c r="P19" s="155"/>
      <c r="Q19" s="155"/>
      <c r="R19" s="155"/>
      <c r="S19" s="155"/>
      <c r="T19" s="159"/>
      <c r="U19" s="158"/>
      <c r="V19" s="155"/>
      <c r="W19" s="155"/>
      <c r="X19" s="155"/>
      <c r="Y19" s="155"/>
      <c r="Z19" s="155"/>
      <c r="AA19" s="159"/>
      <c r="AB19" s="158"/>
      <c r="AC19" s="155"/>
      <c r="AD19" s="155"/>
      <c r="AE19" s="155"/>
      <c r="AF19" s="155"/>
      <c r="AG19" s="155"/>
      <c r="AH19" s="156"/>
    </row>
    <row r="20" s="1" customFormat="1" ht="17.1" customHeight="1" spans="1:35">
      <c r="B20" s="193" t="s">
        <v>442</v>
      </c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8"/>
      <c r="N20" s="158" t="s">
        <v>443</v>
      </c>
      <c r="O20" s="155"/>
      <c r="P20" s="155"/>
      <c r="Q20" s="155"/>
      <c r="R20" s="155"/>
      <c r="S20" s="155"/>
      <c r="T20" s="159"/>
      <c r="U20" s="158"/>
      <c r="V20" s="155"/>
      <c r="W20" s="155"/>
      <c r="X20" s="155"/>
      <c r="Y20" s="155"/>
      <c r="Z20" s="155"/>
      <c r="AA20" s="159"/>
      <c r="AB20" s="158"/>
      <c r="AC20" s="155"/>
      <c r="AD20" s="155"/>
      <c r="AE20" s="155"/>
      <c r="AF20" s="155"/>
      <c r="AG20" s="155"/>
      <c r="AH20" s="156"/>
    </row>
    <row r="21" s="1" customFormat="1" ht="17.1" customHeight="1" spans="1:35">
      <c r="B21" s="193" t="s">
        <v>444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8"/>
      <c r="N21" s="158" t="s">
        <v>87</v>
      </c>
      <c r="O21" s="155"/>
      <c r="P21" s="155"/>
      <c r="Q21" s="155"/>
      <c r="R21" s="155"/>
      <c r="S21" s="155"/>
      <c r="T21" s="159"/>
      <c r="U21" s="158"/>
      <c r="V21" s="155"/>
      <c r="W21" s="155"/>
      <c r="X21" s="155"/>
      <c r="Y21" s="155"/>
      <c r="Z21" s="155"/>
      <c r="AA21" s="159"/>
      <c r="AB21" s="158"/>
      <c r="AC21" s="155"/>
      <c r="AD21" s="155"/>
      <c r="AE21" s="155"/>
      <c r="AF21" s="155"/>
      <c r="AG21" s="155"/>
      <c r="AH21" s="156"/>
    </row>
    <row r="22" s="1" customFormat="1" ht="17.1" customHeight="1" spans="1:35">
      <c r="B22" s="193" t="s">
        <v>445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8"/>
      <c r="N22" s="155" t="s">
        <v>182</v>
      </c>
      <c r="O22" s="155"/>
      <c r="P22" s="155"/>
      <c r="Q22" s="155"/>
      <c r="R22" s="155"/>
      <c r="S22" s="155"/>
      <c r="T22" s="159"/>
      <c r="U22" s="155"/>
      <c r="V22" s="155"/>
      <c r="W22" s="155"/>
      <c r="X22" s="155"/>
      <c r="Y22" s="155"/>
      <c r="Z22" s="155"/>
      <c r="AA22" s="159"/>
      <c r="AB22" s="155"/>
      <c r="AC22" s="155"/>
      <c r="AD22" s="155"/>
      <c r="AE22" s="155"/>
      <c r="AF22" s="155"/>
      <c r="AG22" s="155"/>
      <c r="AH22" s="156"/>
    </row>
    <row r="23" s="1" customFormat="1" ht="17.1" customHeight="1" spans="1:35">
      <c r="B23" s="193" t="s">
        <v>446</v>
      </c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8"/>
      <c r="N23" s="158" t="s">
        <v>88</v>
      </c>
      <c r="O23" s="155"/>
      <c r="P23" s="155"/>
      <c r="Q23" s="155"/>
      <c r="R23" s="155"/>
      <c r="S23" s="155"/>
      <c r="T23" s="159"/>
      <c r="U23" s="158"/>
      <c r="V23" s="155"/>
      <c r="W23" s="155"/>
      <c r="X23" s="155"/>
      <c r="Y23" s="155"/>
      <c r="Z23" s="155"/>
      <c r="AA23" s="159"/>
      <c r="AB23" s="158"/>
      <c r="AC23" s="155"/>
      <c r="AD23" s="155"/>
      <c r="AE23" s="155"/>
      <c r="AF23" s="155"/>
      <c r="AG23" s="155"/>
      <c r="AH23" s="156"/>
    </row>
    <row r="24" s="1" customFormat="1" ht="17.1" customHeight="1" spans="1:35">
      <c r="B24" s="193" t="s">
        <v>447</v>
      </c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8"/>
      <c r="N24" s="158" t="s">
        <v>448</v>
      </c>
      <c r="O24" s="155"/>
      <c r="P24" s="155"/>
      <c r="Q24" s="155"/>
      <c r="R24" s="155"/>
      <c r="S24" s="155"/>
      <c r="T24" s="159"/>
      <c r="U24" s="158"/>
      <c r="V24" s="155"/>
      <c r="W24" s="155"/>
      <c r="X24" s="155"/>
      <c r="Y24" s="155"/>
      <c r="Z24" s="155"/>
      <c r="AA24" s="159"/>
      <c r="AB24" s="158"/>
      <c r="AC24" s="155"/>
      <c r="AD24" s="155"/>
      <c r="AE24" s="155"/>
      <c r="AF24" s="155"/>
      <c r="AG24" s="155"/>
      <c r="AH24" s="156"/>
    </row>
    <row r="25" s="1" customFormat="1" ht="17.1" customHeight="1" spans="1:35">
      <c r="B25" s="26" t="s">
        <v>449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264"/>
    </row>
    <row r="26" s="1" customFormat="1" ht="17.1" customHeight="1" spans="1:35">
      <c r="B26" s="193" t="s">
        <v>450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8"/>
      <c r="N26" s="158" t="s">
        <v>451</v>
      </c>
      <c r="O26" s="155"/>
      <c r="P26" s="155"/>
      <c r="Q26" s="155"/>
      <c r="R26" s="155"/>
      <c r="S26" s="155"/>
      <c r="T26" s="159"/>
      <c r="U26" s="158"/>
      <c r="V26" s="155"/>
      <c r="W26" s="155"/>
      <c r="X26" s="155"/>
      <c r="Y26" s="155"/>
      <c r="Z26" s="155"/>
      <c r="AA26" s="159"/>
      <c r="AB26" s="158"/>
      <c r="AC26" s="155"/>
      <c r="AD26" s="155"/>
      <c r="AE26" s="155"/>
      <c r="AF26" s="155"/>
      <c r="AG26" s="155"/>
      <c r="AH26" s="156"/>
    </row>
    <row r="27" s="1" customFormat="1" ht="17.1" customHeight="1" spans="1:35">
      <c r="B27" s="193" t="s">
        <v>452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8"/>
      <c r="N27" s="158" t="s">
        <v>453</v>
      </c>
      <c r="O27" s="155"/>
      <c r="P27" s="155"/>
      <c r="Q27" s="155"/>
      <c r="R27" s="155"/>
      <c r="S27" s="155"/>
      <c r="T27" s="159"/>
      <c r="U27" s="158"/>
      <c r="V27" s="155"/>
      <c r="W27" s="155"/>
      <c r="X27" s="155"/>
      <c r="Y27" s="155"/>
      <c r="Z27" s="155"/>
      <c r="AA27" s="159"/>
      <c r="AB27" s="158"/>
      <c r="AC27" s="155"/>
      <c r="AD27" s="155"/>
      <c r="AE27" s="155"/>
      <c r="AF27" s="155"/>
      <c r="AG27" s="155"/>
      <c r="AH27" s="156"/>
    </row>
    <row r="28" s="475" customFormat="1" ht="17.1" customHeight="1" spans="1:35">
      <c r="A28" s="1"/>
      <c r="B28" s="193" t="s">
        <v>454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8"/>
      <c r="N28" s="158" t="s">
        <v>117</v>
      </c>
      <c r="O28" s="274"/>
      <c r="P28" s="274"/>
      <c r="Q28" s="274"/>
      <c r="R28" s="274"/>
      <c r="S28" s="274"/>
      <c r="T28" s="275"/>
      <c r="U28" s="158"/>
      <c r="V28" s="274"/>
      <c r="W28" s="274"/>
      <c r="X28" s="274"/>
      <c r="Y28" s="274"/>
      <c r="Z28" s="274"/>
      <c r="AA28" s="275"/>
      <c r="AB28" s="158"/>
      <c r="AC28" s="274"/>
      <c r="AD28" s="274"/>
      <c r="AE28" s="274"/>
      <c r="AF28" s="274"/>
      <c r="AG28" s="274"/>
      <c r="AH28" s="403"/>
      <c r="AI28" s="1"/>
    </row>
    <row r="29" s="475" customFormat="1" ht="17.1" customHeight="1" spans="1:35">
      <c r="A29" s="1"/>
      <c r="B29" s="193" t="s">
        <v>455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8"/>
      <c r="N29" s="372" t="s">
        <v>456</v>
      </c>
      <c r="O29" s="490"/>
      <c r="P29" s="490"/>
      <c r="Q29" s="490"/>
      <c r="R29" s="490"/>
      <c r="S29" s="490"/>
      <c r="T29" s="491"/>
      <c r="U29" s="372"/>
      <c r="V29" s="490"/>
      <c r="W29" s="490"/>
      <c r="X29" s="490"/>
      <c r="Y29" s="490"/>
      <c r="Z29" s="490"/>
      <c r="AA29" s="491"/>
      <c r="AB29" s="372"/>
      <c r="AC29" s="490"/>
      <c r="AD29" s="490"/>
      <c r="AE29" s="490"/>
      <c r="AF29" s="490"/>
      <c r="AG29" s="490"/>
      <c r="AH29" s="492"/>
      <c r="AI29" s="1"/>
    </row>
    <row r="30" s="475" customFormat="1" ht="17.1" customHeight="1" spans="1:35">
      <c r="A30" s="1"/>
      <c r="B30" s="193" t="s">
        <v>457</v>
      </c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8"/>
      <c r="N30" s="372" t="s">
        <v>458</v>
      </c>
      <c r="O30" s="373"/>
      <c r="P30" s="373"/>
      <c r="Q30" s="373"/>
      <c r="R30" s="373"/>
      <c r="S30" s="373"/>
      <c r="T30" s="374"/>
      <c r="U30" s="372"/>
      <c r="V30" s="373"/>
      <c r="W30" s="373"/>
      <c r="X30" s="373"/>
      <c r="Y30" s="373"/>
      <c r="Z30" s="373"/>
      <c r="AA30" s="374"/>
      <c r="AB30" s="372"/>
      <c r="AC30" s="373"/>
      <c r="AD30" s="373"/>
      <c r="AE30" s="373"/>
      <c r="AF30" s="373"/>
      <c r="AG30" s="373"/>
      <c r="AH30" s="375"/>
      <c r="AI30" s="1"/>
    </row>
    <row r="31" s="1" customFormat="1" ht="17.1" customHeight="1" spans="1:35">
      <c r="B31" s="193" t="s">
        <v>459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8"/>
      <c r="N31" s="158" t="s">
        <v>157</v>
      </c>
      <c r="O31" s="155"/>
      <c r="P31" s="155"/>
      <c r="Q31" s="155"/>
      <c r="R31" s="155"/>
      <c r="S31" s="155"/>
      <c r="T31" s="159"/>
      <c r="U31" s="158"/>
      <c r="V31" s="155"/>
      <c r="W31" s="155"/>
      <c r="X31" s="155"/>
      <c r="Y31" s="155"/>
      <c r="Z31" s="155"/>
      <c r="AA31" s="159"/>
      <c r="AB31" s="158"/>
      <c r="AC31" s="155"/>
      <c r="AD31" s="155"/>
      <c r="AE31" s="155"/>
      <c r="AF31" s="155"/>
      <c r="AG31" s="155"/>
      <c r="AH31" s="156"/>
    </row>
    <row r="32" s="1" customFormat="1" ht="17.1" customHeight="1" spans="1:35">
      <c r="B32" s="193" t="s">
        <v>460</v>
      </c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8"/>
      <c r="N32" s="158" t="s">
        <v>65</v>
      </c>
      <c r="O32" s="155"/>
      <c r="P32" s="155" t="s">
        <v>65</v>
      </c>
      <c r="Q32" s="155"/>
      <c r="R32" s="155"/>
      <c r="S32" s="155"/>
      <c r="T32" s="155"/>
      <c r="U32" s="158"/>
      <c r="V32" s="155"/>
      <c r="W32" s="155"/>
      <c r="X32" s="155"/>
      <c r="Y32" s="155"/>
      <c r="Z32" s="155"/>
      <c r="AA32" s="155"/>
      <c r="AB32" s="158"/>
      <c r="AC32" s="155"/>
      <c r="AD32" s="155"/>
      <c r="AE32" s="155"/>
      <c r="AF32" s="155"/>
      <c r="AG32" s="155"/>
      <c r="AH32" s="156"/>
    </row>
    <row r="33" s="1" customFormat="1" ht="17.1" customHeight="1" spans="2:34">
      <c r="B33" s="193" t="s">
        <v>461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8"/>
      <c r="N33" s="493" t="s">
        <v>198</v>
      </c>
      <c r="O33" s="494"/>
      <c r="P33" s="494"/>
      <c r="Q33" s="494"/>
      <c r="R33" s="494"/>
      <c r="S33" s="494"/>
      <c r="T33" s="495"/>
      <c r="U33" s="493"/>
      <c r="V33" s="494"/>
      <c r="W33" s="494"/>
      <c r="X33" s="494"/>
      <c r="Y33" s="494"/>
      <c r="Z33" s="494"/>
      <c r="AA33" s="495"/>
      <c r="AB33" s="493"/>
      <c r="AC33" s="494"/>
      <c r="AD33" s="494"/>
      <c r="AE33" s="494"/>
      <c r="AF33" s="494"/>
      <c r="AG33" s="494"/>
      <c r="AH33" s="496"/>
    </row>
    <row r="34" s="1" customFormat="1" ht="17.1" customHeight="1" spans="2:34">
      <c r="B34" s="193" t="s">
        <v>462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8"/>
      <c r="N34" s="158" t="s">
        <v>305</v>
      </c>
      <c r="O34" s="155"/>
      <c r="P34" s="155"/>
      <c r="Q34" s="155"/>
      <c r="R34" s="155"/>
      <c r="S34" s="155"/>
      <c r="T34" s="159"/>
      <c r="U34" s="158"/>
      <c r="V34" s="155"/>
      <c r="W34" s="155"/>
      <c r="X34" s="155"/>
      <c r="Y34" s="155"/>
      <c r="Z34" s="155"/>
      <c r="AA34" s="159"/>
      <c r="AB34" s="158"/>
      <c r="AC34" s="155"/>
      <c r="AD34" s="155"/>
      <c r="AE34" s="155"/>
      <c r="AF34" s="155"/>
      <c r="AG34" s="155"/>
      <c r="AH34" s="156"/>
    </row>
    <row r="35" s="1" customFormat="1" ht="17.1" customHeight="1" spans="2:34">
      <c r="B35" s="193" t="s">
        <v>463</v>
      </c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8"/>
      <c r="N35" s="158" t="s">
        <v>464</v>
      </c>
      <c r="O35" s="155"/>
      <c r="P35" s="155"/>
      <c r="Q35" s="155"/>
      <c r="R35" s="155"/>
      <c r="S35" s="155"/>
      <c r="T35" s="159"/>
      <c r="U35" s="158"/>
      <c r="V35" s="155"/>
      <c r="W35" s="155"/>
      <c r="X35" s="155"/>
      <c r="Y35" s="155"/>
      <c r="Z35" s="155"/>
      <c r="AA35" s="159"/>
      <c r="AB35" s="158"/>
      <c r="AC35" s="155"/>
      <c r="AD35" s="155"/>
      <c r="AE35" s="155"/>
      <c r="AF35" s="155"/>
      <c r="AG35" s="155"/>
      <c r="AH35" s="156"/>
    </row>
    <row r="36" s="1" customFormat="1" ht="17.1" customHeight="1" spans="2:34">
      <c r="B36" s="193" t="s">
        <v>465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8"/>
      <c r="N36" s="158" t="s">
        <v>93</v>
      </c>
      <c r="O36" s="155"/>
      <c r="P36" s="155"/>
      <c r="Q36" s="155"/>
      <c r="R36" s="155"/>
      <c r="S36" s="155"/>
      <c r="T36" s="159"/>
      <c r="U36" s="158"/>
      <c r="V36" s="155"/>
      <c r="W36" s="155"/>
      <c r="X36" s="155"/>
      <c r="Y36" s="155"/>
      <c r="Z36" s="155"/>
      <c r="AA36" s="159"/>
      <c r="AB36" s="158"/>
      <c r="AC36" s="155"/>
      <c r="AD36" s="155"/>
      <c r="AE36" s="155"/>
      <c r="AF36" s="155"/>
      <c r="AG36" s="155"/>
      <c r="AH36" s="156"/>
    </row>
    <row r="37" s="1" customFormat="1" ht="17.1" customHeight="1" spans="2:34">
      <c r="B37" s="193" t="s">
        <v>466</v>
      </c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8"/>
      <c r="N37" s="158" t="s">
        <v>467</v>
      </c>
      <c r="O37" s="155"/>
      <c r="P37" s="155"/>
      <c r="Q37" s="155"/>
      <c r="R37" s="155"/>
      <c r="S37" s="155"/>
      <c r="T37" s="159"/>
      <c r="U37" s="158"/>
      <c r="V37" s="155"/>
      <c r="W37" s="155"/>
      <c r="X37" s="155"/>
      <c r="Y37" s="155"/>
      <c r="Z37" s="155"/>
      <c r="AA37" s="159"/>
      <c r="AB37" s="158"/>
      <c r="AC37" s="155"/>
      <c r="AD37" s="155"/>
      <c r="AE37" s="155"/>
      <c r="AF37" s="155"/>
      <c r="AG37" s="155"/>
      <c r="AH37" s="156"/>
    </row>
    <row r="38" s="1" customFormat="1" ht="17.1" customHeight="1" spans="2:34">
      <c r="B38" s="193" t="s">
        <v>468</v>
      </c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8"/>
      <c r="N38" s="158" t="s">
        <v>469</v>
      </c>
      <c r="O38" s="155"/>
      <c r="P38" s="155"/>
      <c r="Q38" s="155"/>
      <c r="R38" s="155"/>
      <c r="S38" s="155"/>
      <c r="T38" s="159"/>
      <c r="U38" s="158"/>
      <c r="V38" s="155"/>
      <c r="W38" s="155"/>
      <c r="X38" s="155"/>
      <c r="Y38" s="155"/>
      <c r="Z38" s="155"/>
      <c r="AA38" s="159"/>
      <c r="AB38" s="158"/>
      <c r="AC38" s="155"/>
      <c r="AD38" s="155"/>
      <c r="AE38" s="155"/>
      <c r="AF38" s="155"/>
      <c r="AG38" s="155"/>
      <c r="AH38" s="156"/>
    </row>
    <row r="39" s="1" customFormat="1" ht="17.1" customHeight="1" spans="2:34">
      <c r="B39" s="193" t="s">
        <v>470</v>
      </c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8"/>
      <c r="N39" s="158" t="s">
        <v>471</v>
      </c>
      <c r="O39" s="155"/>
      <c r="P39" s="155"/>
      <c r="Q39" s="155"/>
      <c r="R39" s="155"/>
      <c r="S39" s="155"/>
      <c r="T39" s="159"/>
      <c r="U39" s="158"/>
      <c r="V39" s="155"/>
      <c r="W39" s="155"/>
      <c r="X39" s="155"/>
      <c r="Y39" s="155"/>
      <c r="Z39" s="155"/>
      <c r="AA39" s="159"/>
      <c r="AB39" s="158"/>
      <c r="AC39" s="155"/>
      <c r="AD39" s="155"/>
      <c r="AE39" s="155"/>
      <c r="AF39" s="155"/>
      <c r="AG39" s="155"/>
      <c r="AH39" s="156"/>
    </row>
    <row r="40" s="1" customFormat="1" ht="17.1" customHeight="1" spans="2:34">
      <c r="B40" s="273" t="s">
        <v>472</v>
      </c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5"/>
      <c r="N40" s="158">
        <v>1</v>
      </c>
      <c r="O40" s="155"/>
      <c r="P40" s="155"/>
      <c r="Q40" s="155"/>
      <c r="R40" s="155"/>
      <c r="S40" s="155"/>
      <c r="T40" s="159"/>
      <c r="U40" s="158"/>
      <c r="V40" s="155"/>
      <c r="W40" s="155"/>
      <c r="X40" s="155"/>
      <c r="Y40" s="155"/>
      <c r="Z40" s="155"/>
      <c r="AA40" s="159"/>
      <c r="AB40" s="158"/>
      <c r="AC40" s="155"/>
      <c r="AD40" s="155"/>
      <c r="AE40" s="155"/>
      <c r="AF40" s="155"/>
      <c r="AG40" s="155"/>
      <c r="AH40" s="156"/>
    </row>
    <row r="41" s="1" customFormat="1" ht="17.1" customHeight="1" spans="2:34">
      <c r="B41" s="273" t="s">
        <v>473</v>
      </c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5"/>
      <c r="N41" s="497" t="s">
        <v>474</v>
      </c>
      <c r="O41" s="498"/>
      <c r="P41" s="498"/>
      <c r="Q41" s="498"/>
      <c r="R41" s="498"/>
      <c r="S41" s="498"/>
      <c r="T41" s="499"/>
      <c r="U41" s="497"/>
      <c r="V41" s="498"/>
      <c r="W41" s="498"/>
      <c r="X41" s="498"/>
      <c r="Y41" s="498"/>
      <c r="Z41" s="498"/>
      <c r="AA41" s="499"/>
      <c r="AB41" s="497"/>
      <c r="AC41" s="498"/>
      <c r="AD41" s="498"/>
      <c r="AE41" s="498"/>
      <c r="AF41" s="498"/>
      <c r="AG41" s="498"/>
      <c r="AH41" s="500"/>
    </row>
    <row r="42" s="1" customFormat="1" ht="17.1" customHeight="1" spans="2:34">
      <c r="B42" s="93"/>
      <c r="C42" s="94"/>
      <c r="D42" s="95"/>
      <c r="E42" s="95"/>
      <c r="F42" s="95"/>
      <c r="G42" s="95"/>
      <c r="H42" s="95"/>
      <c r="I42" s="95"/>
      <c r="J42" s="95"/>
      <c r="K42" s="96"/>
      <c r="L42" s="95"/>
      <c r="M42" s="95"/>
      <c r="N42" s="95"/>
      <c r="O42" s="95" t="s">
        <v>15</v>
      </c>
      <c r="P42" s="96"/>
      <c r="Q42" s="95"/>
      <c r="R42" s="94"/>
      <c r="S42" s="95"/>
      <c r="T42" s="95"/>
      <c r="U42" s="95"/>
      <c r="V42" s="95"/>
      <c r="W42" s="95"/>
      <c r="X42" s="96"/>
      <c r="Y42" s="95"/>
      <c r="Z42" s="95"/>
      <c r="AA42" s="96"/>
      <c r="AB42" s="95"/>
      <c r="AC42" s="95"/>
      <c r="AD42" s="95"/>
      <c r="AE42" s="95"/>
      <c r="AF42" s="96"/>
      <c r="AG42" s="95"/>
      <c r="AH42" s="97"/>
    </row>
    <row r="43" s="1" customFormat="1" ht="17.1" customHeight="1" spans="2:34">
      <c r="B43" s="501"/>
      <c r="C43" s="502"/>
      <c r="D43" s="503"/>
      <c r="E43" s="504"/>
      <c r="F43" s="504"/>
      <c r="G43" s="505"/>
      <c r="H43" s="505"/>
      <c r="I43" s="505"/>
      <c r="J43" s="502"/>
      <c r="K43" s="503"/>
      <c r="L43" s="504"/>
      <c r="M43" s="504"/>
      <c r="N43" s="505"/>
      <c r="O43" s="502"/>
      <c r="P43" s="503"/>
      <c r="Q43" s="506"/>
      <c r="R43" s="507"/>
      <c r="S43" s="503"/>
      <c r="T43" s="504"/>
      <c r="U43" s="504"/>
      <c r="V43" s="505"/>
      <c r="W43" s="502"/>
      <c r="X43" s="503"/>
      <c r="Y43" s="506"/>
      <c r="Z43" s="507"/>
      <c r="AA43" s="504"/>
      <c r="AB43" s="504"/>
      <c r="AC43" s="504"/>
      <c r="AD43" s="505"/>
      <c r="AE43" s="502"/>
      <c r="AF43" s="503"/>
      <c r="AG43" s="506"/>
      <c r="AH43" s="508"/>
    </row>
    <row r="44" s="1" customFormat="1" ht="20.1" customHeight="1" spans="2:34">
      <c r="B44" s="276" t="s">
        <v>17</v>
      </c>
      <c r="C44" s="277"/>
      <c r="D44" s="509" t="s">
        <v>475</v>
      </c>
      <c r="E44" s="510"/>
      <c r="F44" s="510"/>
      <c r="G44" s="511"/>
      <c r="H44" s="511"/>
      <c r="I44" s="511"/>
      <c r="J44" s="512"/>
      <c r="K44" s="509" t="s">
        <v>476</v>
      </c>
      <c r="L44" s="510"/>
      <c r="M44" s="510"/>
      <c r="N44" s="511"/>
      <c r="O44" s="512"/>
      <c r="P44" s="509" t="s">
        <v>477</v>
      </c>
      <c r="Q44" s="513"/>
      <c r="R44" s="514"/>
      <c r="S44" s="509" t="s">
        <v>478</v>
      </c>
      <c r="T44" s="510"/>
      <c r="U44" s="510"/>
      <c r="V44" s="511"/>
      <c r="W44" s="512"/>
      <c r="X44" s="509" t="s">
        <v>477</v>
      </c>
      <c r="Y44" s="513"/>
      <c r="Z44" s="514"/>
      <c r="AA44" s="510" t="s">
        <v>479</v>
      </c>
      <c r="AB44" s="510"/>
      <c r="AC44" s="510"/>
      <c r="AD44" s="511"/>
      <c r="AE44" s="512"/>
      <c r="AF44" s="509" t="s">
        <v>477</v>
      </c>
      <c r="AG44" s="513"/>
      <c r="AH44" s="515"/>
    </row>
  </sheetData>
  <mergeCells count="134">
    <mergeCell ref="K1:V1"/>
    <mergeCell ref="W1:AH1"/>
    <mergeCell ref="W2:Y2"/>
    <mergeCell ref="Z2:AB2"/>
    <mergeCell ref="AC2:AE2"/>
    <mergeCell ref="AF2:AH2"/>
    <mergeCell ref="K3:V3"/>
    <mergeCell ref="W3:Y3"/>
    <mergeCell ref="Z3:AH3"/>
    <mergeCell ref="K4:M4"/>
    <mergeCell ref="N4:V4"/>
    <mergeCell ref="W4:Y4"/>
    <mergeCell ref="Z4:AB4"/>
    <mergeCell ref="AC4:AH4"/>
    <mergeCell ref="N5:T5"/>
    <mergeCell ref="U5:AA5"/>
    <mergeCell ref="AB5:AH5"/>
    <mergeCell ref="N8:T8"/>
    <mergeCell ref="U8:AA8"/>
    <mergeCell ref="AB8:AH8"/>
    <mergeCell ref="N9:T9"/>
    <mergeCell ref="U9:AA9"/>
    <mergeCell ref="AB9:AH9"/>
    <mergeCell ref="B11:M11"/>
    <mergeCell ref="N11:T11"/>
    <mergeCell ref="U11:AA11"/>
    <mergeCell ref="AB11:AH11"/>
    <mergeCell ref="N12:T12"/>
    <mergeCell ref="U12:AA12"/>
    <mergeCell ref="AB12:AH12"/>
    <mergeCell ref="N13:T13"/>
    <mergeCell ref="U13:AA13"/>
    <mergeCell ref="AB13:AH13"/>
    <mergeCell ref="N15:T15"/>
    <mergeCell ref="U15:AA15"/>
    <mergeCell ref="AB15:AH15"/>
    <mergeCell ref="N16:T16"/>
    <mergeCell ref="U16:AA16"/>
    <mergeCell ref="AB16:AH16"/>
    <mergeCell ref="N17:T17"/>
    <mergeCell ref="U17:AA17"/>
    <mergeCell ref="AB17:AH17"/>
    <mergeCell ref="N18:T18"/>
    <mergeCell ref="U18:AA18"/>
    <mergeCell ref="AB18:AH18"/>
    <mergeCell ref="N19:T19"/>
    <mergeCell ref="U19:AA19"/>
    <mergeCell ref="AB19:AH19"/>
    <mergeCell ref="N20:T20"/>
    <mergeCell ref="U20:AA20"/>
    <mergeCell ref="AB20:AH20"/>
    <mergeCell ref="N21:T21"/>
    <mergeCell ref="U21:AA21"/>
    <mergeCell ref="AB21:AH21"/>
    <mergeCell ref="N22:T22"/>
    <mergeCell ref="U22:AA22"/>
    <mergeCell ref="AB22:AH22"/>
    <mergeCell ref="N23:T23"/>
    <mergeCell ref="U23:AA23"/>
    <mergeCell ref="AB23:AH23"/>
    <mergeCell ref="N24:T24"/>
    <mergeCell ref="U24:AA24"/>
    <mergeCell ref="AB24:AH24"/>
    <mergeCell ref="N26:T26"/>
    <mergeCell ref="U26:AA26"/>
    <mergeCell ref="AB26:AH26"/>
    <mergeCell ref="N27:T27"/>
    <mergeCell ref="U27:AA27"/>
    <mergeCell ref="AB27:AH27"/>
    <mergeCell ref="N28:T28"/>
    <mergeCell ref="U28:AA28"/>
    <mergeCell ref="AB28:AH28"/>
    <mergeCell ref="N29:T29"/>
    <mergeCell ref="U29:AA29"/>
    <mergeCell ref="AB29:AH29"/>
    <mergeCell ref="N30:T30"/>
    <mergeCell ref="U30:AA30"/>
    <mergeCell ref="AB30:AH30"/>
    <mergeCell ref="N31:T31"/>
    <mergeCell ref="U31:AA31"/>
    <mergeCell ref="AB31:AH31"/>
    <mergeCell ref="N32:T32"/>
    <mergeCell ref="U32:AA32"/>
    <mergeCell ref="AB32:AH32"/>
    <mergeCell ref="N33:T33"/>
    <mergeCell ref="U33:AA33"/>
    <mergeCell ref="AB33:AH33"/>
    <mergeCell ref="N34:T34"/>
    <mergeCell ref="U34:AA34"/>
    <mergeCell ref="AB34:AH34"/>
    <mergeCell ref="N35:T35"/>
    <mergeCell ref="U35:AA35"/>
    <mergeCell ref="AB35:AH35"/>
    <mergeCell ref="N36:T36"/>
    <mergeCell ref="U36:AA36"/>
    <mergeCell ref="AB36:AH36"/>
    <mergeCell ref="N37:T37"/>
    <mergeCell ref="U37:AA37"/>
    <mergeCell ref="AB37:AH37"/>
    <mergeCell ref="N38:T38"/>
    <mergeCell ref="U38:AA38"/>
    <mergeCell ref="AB38:AH38"/>
    <mergeCell ref="N39:T39"/>
    <mergeCell ref="U39:AA39"/>
    <mergeCell ref="AB39:AH39"/>
    <mergeCell ref="B40:M40"/>
    <mergeCell ref="N40:T40"/>
    <mergeCell ref="U40:AA40"/>
    <mergeCell ref="AB40:AH40"/>
    <mergeCell ref="B41:M41"/>
    <mergeCell ref="N41:T41"/>
    <mergeCell ref="U41:AA41"/>
    <mergeCell ref="AB41:AH41"/>
    <mergeCell ref="B43:C43"/>
    <mergeCell ref="D43:J43"/>
    <mergeCell ref="K43:O43"/>
    <mergeCell ref="P43:R43"/>
    <mergeCell ref="S43:W43"/>
    <mergeCell ref="X43:Z43"/>
    <mergeCell ref="AA43:AE43"/>
    <mergeCell ref="AF43:AH43"/>
    <mergeCell ref="B44:C44"/>
    <mergeCell ref="D44:J44"/>
    <mergeCell ref="K44:O44"/>
    <mergeCell ref="P44:R44"/>
    <mergeCell ref="S44:W44"/>
    <mergeCell ref="X44:Z44"/>
    <mergeCell ref="AA44:AE44"/>
    <mergeCell ref="AF44:AH44"/>
    <mergeCell ref="B1:J4"/>
    <mergeCell ref="B6:M7"/>
    <mergeCell ref="N6:T7"/>
    <mergeCell ref="U6:AA7"/>
    <mergeCell ref="AB6:AH7"/>
  </mergeCells>
  <dataValidations count="15">
    <dataValidation type="list" allowBlank="1" showInputMessage="1" showErrorMessage="1" sqref="N17:AH17">
      <formula1>"热电阻,热电偶"</formula1>
    </dataValidation>
    <dataValidation type="list" allowBlank="1" showInputMessage="1" showErrorMessage="1" sqref="N18:AH18">
      <formula1>"Pt100,Pt10,Cu50,K,S,R,B,N,E,J,T"</formula1>
    </dataValidation>
    <dataValidation type="list" allowBlank="1" showInputMessage="1" showErrorMessage="1" sqref="N19:AH19">
      <formula1>"A级,B级"</formula1>
    </dataValidation>
    <dataValidation type="list" allowBlank="1" showInputMessage="1" showErrorMessage="1" sqref="N21:AH21">
      <formula1>信号类型</formula1>
    </dataValidation>
    <dataValidation type="list" allowBlank="1" showInputMessage="1" showErrorMessage="1" sqref="N23:AH23">
      <formula1>接口尺寸</formula1>
    </dataValidation>
    <dataValidation type="list" allowBlank="1" showInputMessage="1" showErrorMessage="1" sqref="N24:AH24">
      <formula1>防爆等级</formula1>
    </dataValidation>
    <dataValidation type="list" allowBlank="1" showInputMessage="1" showErrorMessage="1" sqref="N28:AH28">
      <formula1>外径</formula1>
    </dataValidation>
    <dataValidation type="list" allowBlank="1" showInputMessage="1" showErrorMessage="1" sqref="N31:T31">
      <formula1>防护等级</formula1>
    </dataValidation>
    <dataValidation type="list" allowBlank="1" showInputMessage="1" showErrorMessage="1" sqref="U31:AH31">
      <formula1>源数据!$AL$2:$AL$7</formula1>
    </dataValidation>
    <dataValidation type="list" allowBlank="1" showInputMessage="1" showErrorMessage="1" sqref="N32:AH32">
      <formula1>"法兰连接,螺纹连接,焊接"</formula1>
    </dataValidation>
    <dataValidation type="list" allowBlank="1" showInputMessage="1" showErrorMessage="1" sqref="N33:T33">
      <formula1>法兰连接</formula1>
    </dataValidation>
    <dataValidation type="list" allowBlank="1" showInputMessage="1" showErrorMessage="1" sqref="U33:AH33">
      <formula1>INDIRECT($N$32)</formula1>
    </dataValidation>
    <dataValidation type="list" allowBlank="1" showInputMessage="1" showErrorMessage="1" sqref="N34:AH34">
      <formula1>法兰尺寸</formula1>
    </dataValidation>
    <dataValidation type="list" allowBlank="1" showInputMessage="1" showErrorMessage="1" sqref="N38:T38">
      <formula1>套管结构形式</formula1>
    </dataValidation>
    <dataValidation type="list" allowBlank="1" showInputMessage="1" showErrorMessage="1" sqref="N36:AH37">
      <formula1>材料</formula1>
    </dataValidation>
  </dataValidations>
  <hyperlinks>
    <hyperlink ref="AI1" location="索引!A1" display="返回索引"/>
  </hyperlink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>
    <oddHeader>&amp;R       
&amp;7 &amp;P         &amp;N    .
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B1:AX44"/>
  <sheetViews>
    <sheetView showGridLines="0" view="pageBreakPreview" zoomScale="75" zoomScaleNormal="160" workbookViewId="0">
      <selection activeCell="AM27" sqref="AM27"/>
    </sheetView>
  </sheetViews>
  <sheetFormatPr defaultColWidth="3.33333333333333" defaultRowHeight="14.1" customHeight="1"/>
  <cols>
    <col min="1" max="34" width="3.33333333333333" customWidth="1"/>
    <col min="37" max="40" width="8" customWidth="1"/>
    <col min="41" max="50" width="7" customWidth="1"/>
  </cols>
  <sheetData>
    <row r="1" ht="24.95" customHeight="1" spans="2:50">
      <c r="B1" s="247" t="s">
        <v>480</v>
      </c>
      <c r="C1" s="248"/>
      <c r="D1" s="248"/>
      <c r="E1" s="248"/>
      <c r="F1" s="248"/>
      <c r="G1" s="248"/>
      <c r="H1" s="248"/>
      <c r="I1" s="248"/>
      <c r="J1" s="249"/>
      <c r="K1" s="6" t="s">
        <v>418</v>
      </c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8" t="str">
        <f>IF(项目名称&lt;&gt;0,项目名称,"")</f>
        <v>镇江海纳川物流产业发展有限责任公司
罐区及船舶发放VOC治理项目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10"/>
      <c r="AI1" s="11" t="s">
        <v>419</v>
      </c>
      <c r="AK1" s="435">
        <v>40</v>
      </c>
      <c r="AL1" s="435">
        <v>25</v>
      </c>
      <c r="AM1" s="435">
        <v>16</v>
      </c>
      <c r="AN1" s="435">
        <v>10</v>
      </c>
      <c r="AO1" s="435">
        <v>6</v>
      </c>
      <c r="AP1" s="435">
        <v>4</v>
      </c>
      <c r="AQ1" s="435">
        <v>2.5</v>
      </c>
      <c r="AR1" s="435">
        <v>1.6</v>
      </c>
      <c r="AS1" s="435">
        <v>1</v>
      </c>
      <c r="AT1" s="435">
        <v>0.6</v>
      </c>
      <c r="AU1" s="435">
        <v>0.4</v>
      </c>
      <c r="AV1" s="435">
        <v>0.25</v>
      </c>
      <c r="AW1" s="435">
        <v>0.16</v>
      </c>
      <c r="AX1" s="435">
        <v>0.1</v>
      </c>
    </row>
    <row r="2" ht="20.1" customHeight="1" spans="2:50">
      <c r="B2" s="250"/>
      <c r="C2" s="251"/>
      <c r="D2" s="251"/>
      <c r="E2" s="251"/>
      <c r="F2" s="251"/>
      <c r="G2" s="251"/>
      <c r="H2" s="251"/>
      <c r="I2" s="251"/>
      <c r="J2" s="252"/>
      <c r="K2" s="15" t="s">
        <v>42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7" t="s">
        <v>3</v>
      </c>
      <c r="X2" s="18"/>
      <c r="Y2" s="18"/>
      <c r="Z2" s="19" t="str">
        <f>工程号</f>
        <v>202321</v>
      </c>
      <c r="AA2" s="20"/>
      <c r="AB2" s="21"/>
      <c r="AC2" s="22" t="s">
        <v>5</v>
      </c>
      <c r="AD2" s="23"/>
      <c r="AE2" s="24"/>
      <c r="AF2" s="19" t="str">
        <f>IF(主项号&lt;&gt;0,主项号,"")</f>
        <v>02</v>
      </c>
      <c r="AG2" s="20"/>
      <c r="AH2" s="25"/>
    </row>
    <row r="3" ht="20.1" customHeight="1" spans="2:50">
      <c r="B3" s="250"/>
      <c r="C3" s="251"/>
      <c r="D3" s="251"/>
      <c r="E3" s="251"/>
      <c r="F3" s="251"/>
      <c r="G3" s="251"/>
      <c r="H3" s="251"/>
      <c r="I3" s="251"/>
      <c r="J3" s="252"/>
      <c r="K3" s="226" t="s">
        <v>481</v>
      </c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9" t="s">
        <v>8</v>
      </c>
      <c r="X3" s="23"/>
      <c r="Y3" s="23"/>
      <c r="Z3" s="30" t="str">
        <f>工程号&amp;"-"&amp;主项号&amp;"K03-10/0"</f>
        <v>202321-02K03-10/0</v>
      </c>
      <c r="AA3" s="30"/>
      <c r="AB3" s="30"/>
      <c r="AC3" s="30"/>
      <c r="AD3" s="30"/>
      <c r="AE3" s="30"/>
      <c r="AF3" s="30"/>
      <c r="AG3" s="30"/>
      <c r="AH3" s="31"/>
    </row>
    <row r="4" ht="20.1" customHeight="1" spans="2:50">
      <c r="B4" s="255"/>
      <c r="C4" s="256"/>
      <c r="D4" s="256"/>
      <c r="E4" s="256"/>
      <c r="F4" s="256"/>
      <c r="G4" s="256"/>
      <c r="H4" s="256"/>
      <c r="I4" s="256"/>
      <c r="J4" s="257"/>
      <c r="K4" s="100" t="s">
        <v>9</v>
      </c>
      <c r="L4" s="100"/>
      <c r="M4" s="283"/>
      <c r="N4" s="284"/>
      <c r="O4" s="285"/>
      <c r="P4" s="285"/>
      <c r="Q4" s="285"/>
      <c r="R4" s="285"/>
      <c r="S4" s="285"/>
      <c r="T4" s="285"/>
      <c r="U4" s="285"/>
      <c r="V4" s="285"/>
      <c r="W4" s="34" t="s">
        <v>10</v>
      </c>
      <c r="X4" s="35"/>
      <c r="Y4" s="36"/>
      <c r="Z4" s="40" t="str">
        <f>设计阶段</f>
        <v>施工图</v>
      </c>
      <c r="AA4" s="41"/>
      <c r="AB4" s="42"/>
      <c r="AC4" s="43" t="s">
        <v>12</v>
      </c>
      <c r="AD4" s="43"/>
      <c r="AE4" s="43"/>
      <c r="AF4" s="44"/>
      <c r="AG4" s="44"/>
      <c r="AH4" s="45"/>
    </row>
    <row r="5" s="278" customFormat="1" ht="17.1" customHeight="1" spans="2:50">
      <c r="B5" s="5" t="s">
        <v>482</v>
      </c>
      <c r="C5" s="436"/>
      <c r="D5" s="436"/>
      <c r="E5" s="437"/>
      <c r="F5" s="438" t="s">
        <v>428</v>
      </c>
      <c r="G5" s="439"/>
      <c r="H5" s="439"/>
      <c r="I5" s="439"/>
      <c r="J5" s="439"/>
      <c r="K5" s="439"/>
      <c r="L5" s="439"/>
      <c r="M5" s="439"/>
      <c r="N5" s="439"/>
      <c r="O5" s="439"/>
      <c r="P5" s="439"/>
      <c r="Q5" s="439"/>
      <c r="R5" s="439"/>
      <c r="S5" s="439"/>
      <c r="T5" s="440"/>
      <c r="U5" s="441" t="s">
        <v>483</v>
      </c>
      <c r="V5" s="436"/>
      <c r="W5" s="436"/>
      <c r="X5" s="437"/>
      <c r="Y5" s="441" t="s">
        <v>484</v>
      </c>
      <c r="Z5" s="436"/>
      <c r="AA5" s="436"/>
      <c r="AB5" s="437"/>
      <c r="AC5" s="441" t="s">
        <v>485</v>
      </c>
      <c r="AD5" s="6"/>
      <c r="AE5" s="6"/>
      <c r="AF5" s="6"/>
      <c r="AG5" s="6"/>
      <c r="AH5" s="7"/>
    </row>
    <row r="6" s="278" customFormat="1" ht="17.1" customHeight="1" spans="2:50">
      <c r="B6" s="442"/>
      <c r="C6" s="397"/>
      <c r="D6" s="397"/>
      <c r="E6" s="443"/>
      <c r="F6" s="444" t="s">
        <v>486</v>
      </c>
      <c r="G6" s="445"/>
      <c r="H6" s="446"/>
      <c r="I6" s="444" t="s">
        <v>487</v>
      </c>
      <c r="J6" s="445"/>
      <c r="K6" s="446"/>
      <c r="L6" s="444" t="s">
        <v>488</v>
      </c>
      <c r="M6" s="445"/>
      <c r="N6" s="446"/>
      <c r="O6" s="444" t="s">
        <v>489</v>
      </c>
      <c r="P6" s="445"/>
      <c r="Q6" s="445"/>
      <c r="R6" s="445"/>
      <c r="S6" s="445"/>
      <c r="T6" s="446"/>
      <c r="U6" s="447"/>
      <c r="V6" s="397"/>
      <c r="W6" s="397"/>
      <c r="X6" s="443"/>
      <c r="Y6" s="447"/>
      <c r="Z6" s="397"/>
      <c r="AA6" s="397"/>
      <c r="AB6" s="443"/>
      <c r="AC6" s="448"/>
      <c r="AD6" s="396"/>
      <c r="AE6" s="396"/>
      <c r="AF6" s="396"/>
      <c r="AG6" s="396"/>
      <c r="AH6" s="449"/>
    </row>
    <row r="7" s="278" customFormat="1" ht="17.1" customHeight="1" spans="2:50">
      <c r="B7" s="450"/>
      <c r="C7" s="226"/>
      <c r="D7" s="226"/>
      <c r="E7" s="236"/>
      <c r="F7" s="225"/>
      <c r="G7" s="226"/>
      <c r="H7" s="236"/>
      <c r="I7" s="225" t="s">
        <v>490</v>
      </c>
      <c r="J7" s="226"/>
      <c r="K7" s="236"/>
      <c r="L7" s="225" t="s">
        <v>491</v>
      </c>
      <c r="M7" s="226"/>
      <c r="N7" s="236"/>
      <c r="O7" s="225"/>
      <c r="P7" s="226"/>
      <c r="Q7" s="226"/>
      <c r="R7" s="226"/>
      <c r="S7" s="226"/>
      <c r="T7" s="236"/>
      <c r="U7" s="225"/>
      <c r="V7" s="226"/>
      <c r="W7" s="226"/>
      <c r="X7" s="236"/>
      <c r="Y7" s="225"/>
      <c r="Z7" s="226"/>
      <c r="AA7" s="226"/>
      <c r="AB7" s="236"/>
      <c r="AC7" s="451"/>
      <c r="AD7" s="452"/>
      <c r="AE7" s="452"/>
      <c r="AF7" s="452"/>
      <c r="AG7" s="452"/>
      <c r="AH7" s="453"/>
    </row>
    <row r="8" s="278" customFormat="1" ht="17.1" customHeight="1" spans="2:50">
      <c r="B8" s="454" t="s">
        <v>492</v>
      </c>
      <c r="C8" s="455"/>
      <c r="D8" s="455"/>
      <c r="E8" s="456"/>
      <c r="F8" s="457" t="s">
        <v>493</v>
      </c>
      <c r="G8" s="457"/>
      <c r="H8" s="458"/>
      <c r="I8" s="459">
        <v>25</v>
      </c>
      <c r="J8" s="455"/>
      <c r="K8" s="456"/>
      <c r="L8" s="458">
        <v>0.15</v>
      </c>
      <c r="M8" s="458"/>
      <c r="N8" s="458"/>
      <c r="O8" s="459"/>
      <c r="P8" s="455"/>
      <c r="Q8" s="455"/>
      <c r="R8" s="455"/>
      <c r="S8" s="455"/>
      <c r="T8" s="456"/>
      <c r="U8" s="459" t="s">
        <v>494</v>
      </c>
      <c r="V8" s="455"/>
      <c r="W8" s="455"/>
      <c r="X8" s="456"/>
      <c r="Y8" s="459" t="s">
        <v>106</v>
      </c>
      <c r="Z8" s="455"/>
      <c r="AA8" s="455"/>
      <c r="AB8" s="456"/>
      <c r="AC8" s="455" t="s">
        <v>495</v>
      </c>
      <c r="AD8" s="455"/>
      <c r="AE8" s="455"/>
      <c r="AF8" s="455"/>
      <c r="AG8" s="455"/>
      <c r="AH8" s="460"/>
    </row>
    <row r="9" s="278" customFormat="1" ht="17.1" customHeight="1" spans="2:50">
      <c r="B9" s="454" t="s">
        <v>496</v>
      </c>
      <c r="C9" s="455"/>
      <c r="D9" s="455"/>
      <c r="E9" s="456"/>
      <c r="F9" s="457" t="s">
        <v>493</v>
      </c>
      <c r="G9" s="457"/>
      <c r="H9" s="458"/>
      <c r="I9" s="459">
        <v>25</v>
      </c>
      <c r="J9" s="455"/>
      <c r="K9" s="456"/>
      <c r="L9" s="458">
        <v>0.15</v>
      </c>
      <c r="M9" s="458"/>
      <c r="N9" s="458"/>
      <c r="O9" s="459"/>
      <c r="P9" s="455"/>
      <c r="Q9" s="455"/>
      <c r="R9" s="455"/>
      <c r="S9" s="455"/>
      <c r="T9" s="456"/>
      <c r="U9" s="459" t="s">
        <v>494</v>
      </c>
      <c r="V9" s="455"/>
      <c r="W9" s="455"/>
      <c r="X9" s="456"/>
      <c r="Y9" s="459" t="s">
        <v>106</v>
      </c>
      <c r="Z9" s="455"/>
      <c r="AA9" s="455"/>
      <c r="AB9" s="456"/>
      <c r="AC9" s="455" t="s">
        <v>495</v>
      </c>
      <c r="AD9" s="455"/>
      <c r="AE9" s="455"/>
      <c r="AF9" s="455"/>
      <c r="AG9" s="455"/>
      <c r="AH9" s="460"/>
    </row>
    <row r="10" s="278" customFormat="1" ht="17.1" customHeight="1" spans="2:50">
      <c r="B10" s="454" t="s">
        <v>497</v>
      </c>
      <c r="C10" s="455"/>
      <c r="D10" s="455"/>
      <c r="E10" s="456"/>
      <c r="F10" s="457" t="s">
        <v>493</v>
      </c>
      <c r="G10" s="457"/>
      <c r="H10" s="458"/>
      <c r="I10" s="459">
        <v>25</v>
      </c>
      <c r="J10" s="455"/>
      <c r="K10" s="456"/>
      <c r="L10" s="458">
        <v>0.15</v>
      </c>
      <c r="M10" s="458"/>
      <c r="N10" s="458"/>
      <c r="O10" s="459"/>
      <c r="P10" s="455"/>
      <c r="Q10" s="455"/>
      <c r="R10" s="455"/>
      <c r="S10" s="455"/>
      <c r="T10" s="456"/>
      <c r="U10" s="459" t="s">
        <v>494</v>
      </c>
      <c r="V10" s="455"/>
      <c r="W10" s="455"/>
      <c r="X10" s="456"/>
      <c r="Y10" s="459" t="s">
        <v>106</v>
      </c>
      <c r="Z10" s="455"/>
      <c r="AA10" s="455"/>
      <c r="AB10" s="456"/>
      <c r="AC10" s="455" t="s">
        <v>498</v>
      </c>
      <c r="AD10" s="455"/>
      <c r="AE10" s="455"/>
      <c r="AF10" s="455"/>
      <c r="AG10" s="455"/>
      <c r="AH10" s="460"/>
    </row>
    <row r="11" s="278" customFormat="1" ht="17.1" customHeight="1" spans="2:50">
      <c r="B11" s="454" t="s">
        <v>499</v>
      </c>
      <c r="C11" s="455"/>
      <c r="D11" s="455"/>
      <c r="E11" s="456"/>
      <c r="F11" s="457" t="s">
        <v>493</v>
      </c>
      <c r="G11" s="457"/>
      <c r="H11" s="458"/>
      <c r="I11" s="459">
        <v>25</v>
      </c>
      <c r="J11" s="455"/>
      <c r="K11" s="456"/>
      <c r="L11" s="458">
        <v>0.15</v>
      </c>
      <c r="M11" s="458"/>
      <c r="N11" s="458"/>
      <c r="O11" s="459"/>
      <c r="P11" s="455"/>
      <c r="Q11" s="455"/>
      <c r="R11" s="455"/>
      <c r="S11" s="455"/>
      <c r="T11" s="456"/>
      <c r="U11" s="459" t="s">
        <v>494</v>
      </c>
      <c r="V11" s="455"/>
      <c r="W11" s="455"/>
      <c r="X11" s="456"/>
      <c r="Y11" s="459" t="s">
        <v>106</v>
      </c>
      <c r="Z11" s="455"/>
      <c r="AA11" s="455"/>
      <c r="AB11" s="456"/>
      <c r="AC11" s="455" t="s">
        <v>498</v>
      </c>
      <c r="AD11" s="455"/>
      <c r="AE11" s="455"/>
      <c r="AF11" s="455"/>
      <c r="AG11" s="455"/>
      <c r="AH11" s="460"/>
    </row>
    <row r="12" s="278" customFormat="1" ht="17.1" customHeight="1" spans="2:50">
      <c r="B12" s="454" t="s">
        <v>500</v>
      </c>
      <c r="C12" s="455"/>
      <c r="D12" s="455"/>
      <c r="E12" s="456"/>
      <c r="F12" s="461" t="s">
        <v>501</v>
      </c>
      <c r="G12" s="457"/>
      <c r="H12" s="458"/>
      <c r="I12" s="459">
        <v>25</v>
      </c>
      <c r="J12" s="455"/>
      <c r="K12" s="456"/>
      <c r="L12" s="458">
        <v>0.45</v>
      </c>
      <c r="M12" s="458"/>
      <c r="N12" s="458"/>
      <c r="O12" s="459"/>
      <c r="P12" s="455"/>
      <c r="Q12" s="455"/>
      <c r="R12" s="455"/>
      <c r="S12" s="455"/>
      <c r="T12" s="456"/>
      <c r="U12" s="459" t="s">
        <v>502</v>
      </c>
      <c r="V12" s="455"/>
      <c r="W12" s="455"/>
      <c r="X12" s="456"/>
      <c r="Y12" s="459" t="s">
        <v>503</v>
      </c>
      <c r="Z12" s="455"/>
      <c r="AA12" s="455"/>
      <c r="AB12" s="456"/>
      <c r="AC12" s="455" t="s">
        <v>504</v>
      </c>
      <c r="AD12" s="455"/>
      <c r="AE12" s="455"/>
      <c r="AF12" s="455"/>
      <c r="AG12" s="455"/>
      <c r="AH12" s="460"/>
    </row>
    <row r="13" s="278" customFormat="1" ht="17.1" customHeight="1" spans="2:50">
      <c r="B13" s="454" t="s">
        <v>505</v>
      </c>
      <c r="C13" s="455"/>
      <c r="D13" s="455"/>
      <c r="E13" s="456"/>
      <c r="F13" s="457" t="s">
        <v>501</v>
      </c>
      <c r="G13" s="457"/>
      <c r="H13" s="458"/>
      <c r="I13" s="459">
        <v>25</v>
      </c>
      <c r="J13" s="455"/>
      <c r="K13" s="456"/>
      <c r="L13" s="458">
        <v>0.45</v>
      </c>
      <c r="M13" s="458"/>
      <c r="N13" s="458"/>
      <c r="O13" s="459"/>
      <c r="P13" s="455"/>
      <c r="Q13" s="455"/>
      <c r="R13" s="455"/>
      <c r="S13" s="455"/>
      <c r="T13" s="456"/>
      <c r="U13" s="459" t="s">
        <v>502</v>
      </c>
      <c r="V13" s="455"/>
      <c r="W13" s="455"/>
      <c r="X13" s="456"/>
      <c r="Y13" s="459" t="s">
        <v>503</v>
      </c>
      <c r="Z13" s="455"/>
      <c r="AA13" s="455"/>
      <c r="AB13" s="456"/>
      <c r="AC13" s="455" t="s">
        <v>506</v>
      </c>
      <c r="AD13" s="455"/>
      <c r="AE13" s="455"/>
      <c r="AF13" s="455"/>
      <c r="AG13" s="455"/>
      <c r="AH13" s="460"/>
    </row>
    <row r="14" s="278" customFormat="1" ht="17.1" customHeight="1" spans="2:50">
      <c r="B14" s="454"/>
      <c r="C14" s="455"/>
      <c r="D14" s="455"/>
      <c r="E14" s="456"/>
      <c r="F14" s="457"/>
      <c r="G14" s="457"/>
      <c r="H14" s="458"/>
      <c r="I14" s="459"/>
      <c r="J14" s="455"/>
      <c r="K14" s="456"/>
      <c r="L14" s="458"/>
      <c r="M14" s="458"/>
      <c r="N14" s="458"/>
      <c r="O14" s="459"/>
      <c r="P14" s="455"/>
      <c r="Q14" s="455"/>
      <c r="R14" s="455"/>
      <c r="S14" s="455"/>
      <c r="T14" s="456"/>
      <c r="U14" s="459"/>
      <c r="V14" s="455"/>
      <c r="W14" s="455"/>
      <c r="X14" s="456"/>
      <c r="Y14" s="459"/>
      <c r="Z14" s="455"/>
      <c r="AA14" s="455"/>
      <c r="AB14" s="456"/>
      <c r="AC14" s="455"/>
      <c r="AD14" s="455"/>
      <c r="AE14" s="455"/>
      <c r="AF14" s="455"/>
      <c r="AG14" s="455"/>
      <c r="AH14" s="460"/>
    </row>
    <row r="15" s="278" customFormat="1" ht="17.1" customHeight="1" spans="2:50">
      <c r="B15" s="454"/>
      <c r="C15" s="455"/>
      <c r="D15" s="455"/>
      <c r="E15" s="456"/>
      <c r="F15" s="457"/>
      <c r="G15" s="457"/>
      <c r="H15" s="458"/>
      <c r="I15" s="459"/>
      <c r="J15" s="455"/>
      <c r="K15" s="456"/>
      <c r="L15" s="458"/>
      <c r="M15" s="458"/>
      <c r="N15" s="458"/>
      <c r="O15" s="459"/>
      <c r="P15" s="455"/>
      <c r="Q15" s="455"/>
      <c r="R15" s="455"/>
      <c r="S15" s="455"/>
      <c r="T15" s="456"/>
      <c r="U15" s="459"/>
      <c r="V15" s="455"/>
      <c r="W15" s="455"/>
      <c r="X15" s="456"/>
      <c r="Y15" s="459"/>
      <c r="Z15" s="455"/>
      <c r="AA15" s="455"/>
      <c r="AB15" s="456"/>
      <c r="AC15" s="455"/>
      <c r="AD15" s="455"/>
      <c r="AE15" s="455"/>
      <c r="AF15" s="455"/>
      <c r="AG15" s="455"/>
      <c r="AH15" s="460"/>
    </row>
    <row r="16" s="278" customFormat="1" ht="17.1" customHeight="1" spans="2:50">
      <c r="B16" s="454"/>
      <c r="C16" s="455"/>
      <c r="D16" s="455"/>
      <c r="E16" s="456"/>
      <c r="F16" s="457"/>
      <c r="G16" s="457"/>
      <c r="H16" s="458"/>
      <c r="I16" s="459"/>
      <c r="J16" s="455"/>
      <c r="K16" s="456"/>
      <c r="L16" s="458"/>
      <c r="M16" s="458"/>
      <c r="N16" s="458"/>
      <c r="O16" s="459"/>
      <c r="P16" s="455"/>
      <c r="Q16" s="455"/>
      <c r="R16" s="455"/>
      <c r="S16" s="455"/>
      <c r="T16" s="456"/>
      <c r="U16" s="459"/>
      <c r="V16" s="455"/>
      <c r="W16" s="455"/>
      <c r="X16" s="456"/>
      <c r="Y16" s="459"/>
      <c r="Z16" s="455"/>
      <c r="AA16" s="455"/>
      <c r="AB16" s="456"/>
      <c r="AC16" s="455"/>
      <c r="AD16" s="455"/>
      <c r="AE16" s="455"/>
      <c r="AF16" s="455"/>
      <c r="AG16" s="455"/>
      <c r="AH16" s="460"/>
    </row>
    <row r="17" s="278" customFormat="1" ht="17.1" customHeight="1" spans="2:34">
      <c r="B17" s="454" t="s">
        <v>507</v>
      </c>
      <c r="C17" s="455"/>
      <c r="D17" s="455"/>
      <c r="E17" s="456"/>
      <c r="F17" s="457"/>
      <c r="G17" s="457"/>
      <c r="H17" s="458"/>
      <c r="I17" s="459"/>
      <c r="J17" s="455"/>
      <c r="K17" s="456"/>
      <c r="L17" s="458"/>
      <c r="M17" s="458"/>
      <c r="N17" s="458"/>
      <c r="O17" s="459"/>
      <c r="P17" s="455"/>
      <c r="Q17" s="455"/>
      <c r="R17" s="455"/>
      <c r="S17" s="455"/>
      <c r="T17" s="456"/>
      <c r="U17" s="459" t="s">
        <v>507</v>
      </c>
      <c r="V17" s="455"/>
      <c r="W17" s="455"/>
      <c r="X17" s="456"/>
      <c r="Y17" s="459" t="s">
        <v>507</v>
      </c>
      <c r="Z17" s="455"/>
      <c r="AA17" s="455"/>
      <c r="AB17" s="456"/>
      <c r="AC17" s="455" t="s">
        <v>507</v>
      </c>
      <c r="AD17" s="455"/>
      <c r="AE17" s="455"/>
      <c r="AF17" s="455"/>
      <c r="AG17" s="455"/>
      <c r="AH17" s="460"/>
    </row>
    <row r="18" s="278" customFormat="1" ht="17.1" customHeight="1" spans="2:34">
      <c r="B18" s="454" t="s">
        <v>507</v>
      </c>
      <c r="C18" s="455"/>
      <c r="D18" s="455"/>
      <c r="E18" s="456"/>
      <c r="F18" s="457"/>
      <c r="G18" s="457"/>
      <c r="H18" s="458"/>
      <c r="I18" s="459"/>
      <c r="J18" s="455"/>
      <c r="K18" s="456"/>
      <c r="L18" s="458"/>
      <c r="M18" s="458"/>
      <c r="N18" s="458"/>
      <c r="O18" s="459"/>
      <c r="P18" s="455"/>
      <c r="Q18" s="455"/>
      <c r="R18" s="455"/>
      <c r="S18" s="455"/>
      <c r="T18" s="456"/>
      <c r="U18" s="459" t="s">
        <v>507</v>
      </c>
      <c r="V18" s="455"/>
      <c r="W18" s="455"/>
      <c r="X18" s="456"/>
      <c r="Y18" s="459" t="s">
        <v>507</v>
      </c>
      <c r="Z18" s="455"/>
      <c r="AA18" s="455"/>
      <c r="AB18" s="456"/>
      <c r="AC18" s="455" t="s">
        <v>507</v>
      </c>
      <c r="AD18" s="455"/>
      <c r="AE18" s="455"/>
      <c r="AF18" s="455"/>
      <c r="AG18" s="455"/>
      <c r="AH18" s="460"/>
    </row>
    <row r="19" s="278" customFormat="1" ht="17.1" customHeight="1" spans="2:34">
      <c r="B19" s="454" t="s">
        <v>507</v>
      </c>
      <c r="C19" s="455"/>
      <c r="D19" s="455"/>
      <c r="E19" s="456"/>
      <c r="F19" s="457"/>
      <c r="G19" s="457"/>
      <c r="H19" s="458"/>
      <c r="I19" s="459"/>
      <c r="J19" s="455"/>
      <c r="K19" s="456"/>
      <c r="L19" s="458"/>
      <c r="M19" s="458"/>
      <c r="N19" s="458"/>
      <c r="O19" s="459"/>
      <c r="P19" s="455"/>
      <c r="Q19" s="455"/>
      <c r="R19" s="455"/>
      <c r="S19" s="455"/>
      <c r="T19" s="456"/>
      <c r="U19" s="459" t="s">
        <v>507</v>
      </c>
      <c r="V19" s="455"/>
      <c r="W19" s="455"/>
      <c r="X19" s="456"/>
      <c r="Y19" s="459" t="s">
        <v>507</v>
      </c>
      <c r="Z19" s="455"/>
      <c r="AA19" s="455"/>
      <c r="AB19" s="456"/>
      <c r="AC19" s="455" t="s">
        <v>507</v>
      </c>
      <c r="AD19" s="455"/>
      <c r="AE19" s="455"/>
      <c r="AF19" s="455"/>
      <c r="AG19" s="455"/>
      <c r="AH19" s="460"/>
    </row>
    <row r="20" s="278" customFormat="1" ht="17.1" customHeight="1" spans="2:34">
      <c r="B20" s="454" t="s">
        <v>507</v>
      </c>
      <c r="C20" s="455"/>
      <c r="D20" s="455"/>
      <c r="E20" s="456"/>
      <c r="F20" s="459"/>
      <c r="G20" s="455"/>
      <c r="H20" s="456"/>
      <c r="I20" s="459"/>
      <c r="J20" s="455"/>
      <c r="K20" s="456"/>
      <c r="L20" s="458"/>
      <c r="M20" s="458"/>
      <c r="N20" s="458"/>
      <c r="O20" s="459"/>
      <c r="P20" s="455"/>
      <c r="Q20" s="455"/>
      <c r="R20" s="455"/>
      <c r="S20" s="455"/>
      <c r="T20" s="456"/>
      <c r="U20" s="459" t="s">
        <v>507</v>
      </c>
      <c r="V20" s="455"/>
      <c r="W20" s="455"/>
      <c r="X20" s="456"/>
      <c r="Y20" s="459" t="s">
        <v>507</v>
      </c>
      <c r="Z20" s="455"/>
      <c r="AA20" s="455"/>
      <c r="AB20" s="456"/>
      <c r="AC20" s="455" t="s">
        <v>507</v>
      </c>
      <c r="AD20" s="455"/>
      <c r="AE20" s="455"/>
      <c r="AF20" s="455"/>
      <c r="AG20" s="455"/>
      <c r="AH20" s="460"/>
    </row>
    <row r="21" s="278" customFormat="1" ht="17.1" customHeight="1" spans="2:34">
      <c r="B21" s="454" t="s">
        <v>507</v>
      </c>
      <c r="C21" s="455"/>
      <c r="D21" s="455"/>
      <c r="E21" s="456"/>
      <c r="F21" s="457"/>
      <c r="G21" s="457"/>
      <c r="H21" s="458"/>
      <c r="I21" s="459"/>
      <c r="J21" s="455"/>
      <c r="K21" s="456"/>
      <c r="L21" s="458"/>
      <c r="M21" s="458"/>
      <c r="N21" s="458"/>
      <c r="O21" s="459"/>
      <c r="P21" s="455"/>
      <c r="Q21" s="455"/>
      <c r="R21" s="455"/>
      <c r="S21" s="455"/>
      <c r="T21" s="456"/>
      <c r="U21" s="459" t="s">
        <v>507</v>
      </c>
      <c r="V21" s="455"/>
      <c r="W21" s="455"/>
      <c r="X21" s="456"/>
      <c r="Y21" s="459" t="s">
        <v>507</v>
      </c>
      <c r="Z21" s="455"/>
      <c r="AA21" s="455"/>
      <c r="AB21" s="456"/>
      <c r="AC21" s="455" t="s">
        <v>507</v>
      </c>
      <c r="AD21" s="455"/>
      <c r="AE21" s="455"/>
      <c r="AF21" s="455"/>
      <c r="AG21" s="455"/>
      <c r="AH21" s="460"/>
    </row>
    <row r="22" s="278" customFormat="1" ht="17.1" customHeight="1" spans="2:34">
      <c r="B22" s="454" t="s">
        <v>507</v>
      </c>
      <c r="C22" s="455"/>
      <c r="D22" s="455"/>
      <c r="E22" s="456"/>
      <c r="F22" s="457"/>
      <c r="G22" s="457"/>
      <c r="H22" s="458"/>
      <c r="I22" s="459"/>
      <c r="J22" s="455"/>
      <c r="K22" s="456"/>
      <c r="L22" s="458"/>
      <c r="M22" s="458"/>
      <c r="N22" s="458"/>
      <c r="O22" s="459"/>
      <c r="P22" s="455"/>
      <c r="Q22" s="455"/>
      <c r="R22" s="455"/>
      <c r="S22" s="455"/>
      <c r="T22" s="456"/>
      <c r="U22" s="459" t="s">
        <v>507</v>
      </c>
      <c r="V22" s="455"/>
      <c r="W22" s="455"/>
      <c r="X22" s="456"/>
      <c r="Y22" s="459" t="s">
        <v>507</v>
      </c>
      <c r="Z22" s="455"/>
      <c r="AA22" s="455"/>
      <c r="AB22" s="456"/>
      <c r="AC22" s="455" t="s">
        <v>507</v>
      </c>
      <c r="AD22" s="455"/>
      <c r="AE22" s="455"/>
      <c r="AF22" s="455"/>
      <c r="AG22" s="455"/>
      <c r="AH22" s="460"/>
    </row>
    <row r="23" s="278" customFormat="1" ht="17.1" customHeight="1" spans="2:34">
      <c r="B23" s="454" t="s">
        <v>507</v>
      </c>
      <c r="C23" s="455"/>
      <c r="D23" s="455"/>
      <c r="E23" s="456"/>
      <c r="F23" s="457"/>
      <c r="G23" s="457"/>
      <c r="H23" s="458"/>
      <c r="I23" s="459"/>
      <c r="J23" s="455"/>
      <c r="K23" s="456"/>
      <c r="L23" s="458"/>
      <c r="M23" s="458"/>
      <c r="N23" s="458"/>
      <c r="O23" s="459"/>
      <c r="P23" s="455"/>
      <c r="Q23" s="455"/>
      <c r="R23" s="455"/>
      <c r="S23" s="455"/>
      <c r="T23" s="456"/>
      <c r="U23" s="459" t="s">
        <v>507</v>
      </c>
      <c r="V23" s="455"/>
      <c r="W23" s="455"/>
      <c r="X23" s="456"/>
      <c r="Y23" s="459" t="s">
        <v>507</v>
      </c>
      <c r="Z23" s="455"/>
      <c r="AA23" s="455"/>
      <c r="AB23" s="456"/>
      <c r="AC23" s="455" t="s">
        <v>507</v>
      </c>
      <c r="AD23" s="455"/>
      <c r="AE23" s="455"/>
      <c r="AF23" s="455"/>
      <c r="AG23" s="455"/>
      <c r="AH23" s="460"/>
    </row>
    <row r="24" s="278" customFormat="1" ht="17.1" customHeight="1" spans="2:34">
      <c r="B24" s="193" t="s">
        <v>508</v>
      </c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8"/>
      <c r="O24" s="158" t="s">
        <v>96</v>
      </c>
      <c r="P24" s="155"/>
      <c r="Q24" s="155"/>
      <c r="R24" s="155"/>
      <c r="S24" s="155"/>
      <c r="T24" s="155"/>
      <c r="U24" s="155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423"/>
    </row>
    <row r="25" s="278" customFormat="1" ht="17.1" customHeight="1" spans="2:34">
      <c r="B25" s="193" t="s">
        <v>509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8"/>
      <c r="O25" s="158" t="s">
        <v>510</v>
      </c>
      <c r="P25" s="155"/>
      <c r="Q25" s="155"/>
      <c r="R25" s="155"/>
      <c r="S25" s="155"/>
      <c r="T25" s="155"/>
      <c r="U25" s="155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423"/>
    </row>
    <row r="26" s="278" customFormat="1" ht="17.1" customHeight="1" spans="2:34">
      <c r="B26" s="193" t="s">
        <v>441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8"/>
      <c r="O26" s="158" t="s">
        <v>511</v>
      </c>
      <c r="P26" s="155"/>
      <c r="Q26" s="155"/>
      <c r="R26" s="155"/>
      <c r="S26" s="155"/>
      <c r="T26" s="155"/>
      <c r="U26" s="155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423"/>
    </row>
    <row r="27" s="278" customFormat="1" ht="17.1" customHeight="1" spans="2:34">
      <c r="B27" s="193" t="s">
        <v>512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8"/>
      <c r="O27" s="158" t="s">
        <v>513</v>
      </c>
      <c r="P27" s="155"/>
      <c r="Q27" s="155"/>
      <c r="R27" s="155"/>
      <c r="S27" s="155"/>
      <c r="T27" s="155"/>
      <c r="U27" s="155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423"/>
    </row>
    <row r="28" s="278" customFormat="1" ht="17.1" customHeight="1" spans="2:34">
      <c r="B28" s="193" t="s">
        <v>514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8"/>
      <c r="O28" s="158" t="s">
        <v>515</v>
      </c>
      <c r="P28" s="155"/>
      <c r="Q28" s="155"/>
      <c r="R28" s="155"/>
      <c r="S28" s="155"/>
      <c r="T28" s="155"/>
      <c r="U28" s="155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423"/>
    </row>
    <row r="29" s="278" customFormat="1" ht="17.1" customHeight="1" spans="2:34">
      <c r="B29" s="193" t="s">
        <v>516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8"/>
      <c r="O29" s="158" t="s">
        <v>116</v>
      </c>
      <c r="P29" s="155"/>
      <c r="Q29" s="155"/>
      <c r="R29" s="155"/>
      <c r="S29" s="155"/>
      <c r="T29" s="155"/>
      <c r="U29" s="155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423"/>
    </row>
    <row r="30" s="278" customFormat="1" ht="17.1" customHeight="1" spans="2:34">
      <c r="B30" s="193" t="s">
        <v>517</v>
      </c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8"/>
      <c r="O30" s="158" t="s">
        <v>64</v>
      </c>
      <c r="P30" s="155"/>
      <c r="Q30" s="155" t="s">
        <v>65</v>
      </c>
      <c r="R30" s="155"/>
      <c r="S30" s="155"/>
      <c r="T30" s="155"/>
      <c r="U30" s="155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423"/>
    </row>
    <row r="31" s="278" customFormat="1" ht="17.1" customHeight="1" spans="2:34">
      <c r="B31" s="193" t="s">
        <v>518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8"/>
      <c r="O31" s="462" t="s">
        <v>519</v>
      </c>
      <c r="P31" s="463"/>
      <c r="Q31" s="463"/>
      <c r="R31" s="463"/>
      <c r="S31" s="463"/>
      <c r="T31" s="463"/>
      <c r="U31" s="463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423"/>
    </row>
    <row r="32" s="278" customFormat="1" ht="17.1" customHeight="1" spans="2:34">
      <c r="B32" s="193" t="s">
        <v>461</v>
      </c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8"/>
      <c r="O32" s="462" t="s">
        <v>182</v>
      </c>
      <c r="P32" s="463"/>
      <c r="Q32" s="463"/>
      <c r="R32" s="463"/>
      <c r="S32" s="463"/>
      <c r="T32" s="463"/>
      <c r="U32" s="463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423"/>
    </row>
    <row r="33" s="278" customFormat="1" ht="17.1" customHeight="1" spans="2:34">
      <c r="B33" s="193" t="s">
        <v>462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8"/>
      <c r="O33" s="462" t="s">
        <v>182</v>
      </c>
      <c r="P33" s="463"/>
      <c r="Q33" s="463"/>
      <c r="R33" s="463"/>
      <c r="S33" s="463"/>
      <c r="T33" s="463"/>
      <c r="U33" s="463"/>
      <c r="V33" s="463"/>
      <c r="W33" s="463"/>
      <c r="X33" s="463"/>
      <c r="Y33" s="463"/>
      <c r="Z33" s="463"/>
      <c r="AA33" s="463"/>
      <c r="AB33" s="463"/>
      <c r="AC33" s="463"/>
      <c r="AD33" s="463"/>
      <c r="AE33" s="463"/>
      <c r="AF33" s="463"/>
      <c r="AG33" s="463"/>
      <c r="AH33" s="464"/>
    </row>
    <row r="34" s="278" customFormat="1" ht="17.1" customHeight="1" spans="2:34">
      <c r="B34" s="193" t="s">
        <v>470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8"/>
      <c r="O34" s="225" t="s">
        <v>471</v>
      </c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7"/>
    </row>
    <row r="35" s="278" customFormat="1" ht="17.1" customHeight="1" spans="2:34">
      <c r="B35" s="193" t="s">
        <v>520</v>
      </c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8"/>
      <c r="O35" s="135" t="s">
        <v>521</v>
      </c>
      <c r="P35" s="139"/>
      <c r="Q35" s="139"/>
      <c r="R35" s="139"/>
      <c r="S35" s="139"/>
      <c r="T35" s="139"/>
      <c r="U35" s="139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465"/>
    </row>
    <row r="36" s="278" customFormat="1" ht="17.1" customHeight="1" spans="2:34">
      <c r="B36" s="412" t="s">
        <v>522</v>
      </c>
      <c r="C36" s="466"/>
      <c r="D36" s="466"/>
      <c r="E36" s="466"/>
      <c r="F36" s="466"/>
      <c r="G36" s="466"/>
      <c r="H36" s="466"/>
      <c r="I36" s="466"/>
      <c r="J36" s="466"/>
      <c r="K36" s="466"/>
      <c r="L36" s="466"/>
      <c r="M36" s="466"/>
      <c r="N36" s="467"/>
      <c r="O36" s="468" t="s">
        <v>523</v>
      </c>
      <c r="P36" s="469"/>
      <c r="Q36" s="469"/>
      <c r="R36" s="469"/>
      <c r="S36" s="469"/>
      <c r="T36" s="469"/>
      <c r="U36" s="469"/>
      <c r="V36" s="469"/>
      <c r="W36" s="469"/>
      <c r="X36" s="469"/>
      <c r="Y36" s="469"/>
      <c r="Z36" s="469"/>
      <c r="AA36" s="469"/>
      <c r="AB36" s="469"/>
      <c r="AC36" s="469"/>
      <c r="AD36" s="469"/>
      <c r="AE36" s="469"/>
      <c r="AF36" s="469"/>
      <c r="AG36" s="469"/>
      <c r="AH36" s="470"/>
    </row>
    <row r="37" s="278" customFormat="1" ht="17.1" customHeight="1" spans="2:34">
      <c r="B37" s="471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5"/>
      <c r="O37" s="472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4"/>
    </row>
    <row r="38" s="278" customFormat="1" ht="17.1" customHeight="1" spans="2:34">
      <c r="B38" s="47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474"/>
    </row>
    <row r="39" s="1" customFormat="1" ht="17.1" customHeight="1" spans="2:34">
      <c r="B39" s="473"/>
      <c r="AH39" s="474"/>
    </row>
    <row r="40" s="1" customFormat="1" ht="17.1" customHeight="1" spans="2:34">
      <c r="B40" s="473"/>
      <c r="AH40" s="474"/>
    </row>
    <row r="41" s="1" customFormat="1" ht="17.1" customHeight="1" spans="2:34">
      <c r="B41" s="473"/>
      <c r="AH41" s="474"/>
    </row>
    <row r="42" s="1" customFormat="1" ht="17.1" customHeight="1" spans="2:34">
      <c r="B42" s="72"/>
      <c r="C42" s="27"/>
      <c r="D42" s="27"/>
      <c r="E42" s="27"/>
      <c r="F42" s="27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5"/>
    </row>
    <row r="43" s="1" customFormat="1" ht="17.1" customHeight="1" spans="2:34">
      <c r="B43" s="93"/>
      <c r="C43" s="94"/>
      <c r="D43" s="95"/>
      <c r="E43" s="95"/>
      <c r="F43" s="95"/>
      <c r="G43" s="95"/>
      <c r="H43" s="95"/>
      <c r="I43" s="95"/>
      <c r="J43" s="95"/>
      <c r="K43" s="96"/>
      <c r="L43" s="95"/>
      <c r="M43" s="95"/>
      <c r="N43" s="95"/>
      <c r="O43" s="95" t="s">
        <v>15</v>
      </c>
      <c r="P43" s="96"/>
      <c r="Q43" s="95"/>
      <c r="R43" s="94"/>
      <c r="S43" s="95"/>
      <c r="T43" s="95"/>
      <c r="U43" s="95"/>
      <c r="V43" s="95"/>
      <c r="W43" s="95"/>
      <c r="X43" s="96"/>
      <c r="Y43" s="95"/>
      <c r="Z43" s="95"/>
      <c r="AA43" s="96"/>
      <c r="AB43" s="95"/>
      <c r="AC43" s="95"/>
      <c r="AD43" s="95"/>
      <c r="AE43" s="95"/>
      <c r="AF43" s="96"/>
      <c r="AG43" s="95"/>
      <c r="AH43" s="97"/>
    </row>
    <row r="44" s="1" customFormat="1" ht="20.1" customHeight="1" spans="2:34">
      <c r="B44" s="276" t="s">
        <v>17</v>
      </c>
      <c r="C44" s="277"/>
      <c r="D44" s="99" t="s">
        <v>475</v>
      </c>
      <c r="E44" s="100"/>
      <c r="F44" s="100"/>
      <c r="G44" s="101"/>
      <c r="H44" s="101"/>
      <c r="I44" s="101"/>
      <c r="J44" s="102"/>
      <c r="K44" s="99" t="s">
        <v>476</v>
      </c>
      <c r="L44" s="100"/>
      <c r="M44" s="100"/>
      <c r="N44" s="101"/>
      <c r="O44" s="102"/>
      <c r="P44" s="99" t="s">
        <v>477</v>
      </c>
      <c r="Q44" s="103"/>
      <c r="R44" s="104"/>
      <c r="S44" s="99" t="s">
        <v>478</v>
      </c>
      <c r="T44" s="100"/>
      <c r="U44" s="100"/>
      <c r="V44" s="101"/>
      <c r="W44" s="102"/>
      <c r="X44" s="99" t="s">
        <v>477</v>
      </c>
      <c r="Y44" s="103"/>
      <c r="Z44" s="104"/>
      <c r="AA44" s="100" t="s">
        <v>479</v>
      </c>
      <c r="AB44" s="100"/>
      <c r="AC44" s="100"/>
      <c r="AD44" s="101"/>
      <c r="AE44" s="102"/>
      <c r="AF44" s="99" t="s">
        <v>477</v>
      </c>
      <c r="AG44" s="103"/>
      <c r="AH44" s="105"/>
    </row>
  </sheetData>
  <mergeCells count="173">
    <mergeCell ref="K1:V1"/>
    <mergeCell ref="W1:AH1"/>
    <mergeCell ref="W2:Y2"/>
    <mergeCell ref="Z2:AB2"/>
    <mergeCell ref="AC2:AE2"/>
    <mergeCell ref="AF2:AH2"/>
    <mergeCell ref="K3:V3"/>
    <mergeCell ref="W3:Y3"/>
    <mergeCell ref="Z3:AH3"/>
    <mergeCell ref="K4:M4"/>
    <mergeCell ref="W4:Y4"/>
    <mergeCell ref="Z4:AB4"/>
    <mergeCell ref="AC4:AH4"/>
    <mergeCell ref="F5:T5"/>
    <mergeCell ref="B8:E8"/>
    <mergeCell ref="F8:H8"/>
    <mergeCell ref="I8:K8"/>
    <mergeCell ref="L8:N8"/>
    <mergeCell ref="O8:T8"/>
    <mergeCell ref="U8:X8"/>
    <mergeCell ref="Y8:AB8"/>
    <mergeCell ref="AC8:AH8"/>
    <mergeCell ref="B9:E9"/>
    <mergeCell ref="F9:H9"/>
    <mergeCell ref="I9:K9"/>
    <mergeCell ref="L9:N9"/>
    <mergeCell ref="O9:T9"/>
    <mergeCell ref="U9:X9"/>
    <mergeCell ref="Y9:AB9"/>
    <mergeCell ref="AC9:AH9"/>
    <mergeCell ref="B10:E10"/>
    <mergeCell ref="F10:H10"/>
    <mergeCell ref="I10:K10"/>
    <mergeCell ref="L10:N10"/>
    <mergeCell ref="O10:T10"/>
    <mergeCell ref="U10:X10"/>
    <mergeCell ref="Y10:AB10"/>
    <mergeCell ref="AC10:AH10"/>
    <mergeCell ref="B11:E11"/>
    <mergeCell ref="F11:H11"/>
    <mergeCell ref="I11:K11"/>
    <mergeCell ref="L11:N11"/>
    <mergeCell ref="O11:T11"/>
    <mergeCell ref="U11:X11"/>
    <mergeCell ref="Y11:AB11"/>
    <mergeCell ref="AC11:AH11"/>
    <mergeCell ref="B12:E12"/>
    <mergeCell ref="F12:H12"/>
    <mergeCell ref="I12:K12"/>
    <mergeCell ref="L12:N12"/>
    <mergeCell ref="O12:T12"/>
    <mergeCell ref="U12:X12"/>
    <mergeCell ref="Y12:AB12"/>
    <mergeCell ref="AC12:AH12"/>
    <mergeCell ref="B13:E13"/>
    <mergeCell ref="F13:H13"/>
    <mergeCell ref="I13:K13"/>
    <mergeCell ref="L13:N13"/>
    <mergeCell ref="O13:T13"/>
    <mergeCell ref="U13:X13"/>
    <mergeCell ref="Y13:AB13"/>
    <mergeCell ref="AC13:AH13"/>
    <mergeCell ref="B14:E14"/>
    <mergeCell ref="F14:H14"/>
    <mergeCell ref="I14:K14"/>
    <mergeCell ref="L14:N14"/>
    <mergeCell ref="O14:T14"/>
    <mergeCell ref="U14:X14"/>
    <mergeCell ref="Y14:AB14"/>
    <mergeCell ref="AC14:AH14"/>
    <mergeCell ref="B15:E15"/>
    <mergeCell ref="F15:H15"/>
    <mergeCell ref="I15:K15"/>
    <mergeCell ref="L15:N15"/>
    <mergeCell ref="O15:T15"/>
    <mergeCell ref="U15:X15"/>
    <mergeCell ref="Y15:AB15"/>
    <mergeCell ref="AC15:AH15"/>
    <mergeCell ref="B16:E16"/>
    <mergeCell ref="F16:H16"/>
    <mergeCell ref="I16:K16"/>
    <mergeCell ref="L16:N16"/>
    <mergeCell ref="O16:T16"/>
    <mergeCell ref="U16:X16"/>
    <mergeCell ref="Y16:AB16"/>
    <mergeCell ref="AC16:AH16"/>
    <mergeCell ref="B17:E17"/>
    <mergeCell ref="F17:H17"/>
    <mergeCell ref="I17:K17"/>
    <mergeCell ref="L17:N17"/>
    <mergeCell ref="O17:T17"/>
    <mergeCell ref="U17:X17"/>
    <mergeCell ref="Y17:AB17"/>
    <mergeCell ref="AC17:AH17"/>
    <mergeCell ref="B18:E18"/>
    <mergeCell ref="F18:H18"/>
    <mergeCell ref="I18:K18"/>
    <mergeCell ref="L18:N18"/>
    <mergeCell ref="O18:T18"/>
    <mergeCell ref="U18:X18"/>
    <mergeCell ref="Y18:AB18"/>
    <mergeCell ref="AC18:AH18"/>
    <mergeCell ref="B19:E19"/>
    <mergeCell ref="F19:H19"/>
    <mergeCell ref="I19:K19"/>
    <mergeCell ref="L19:N19"/>
    <mergeCell ref="O19:T19"/>
    <mergeCell ref="U19:X19"/>
    <mergeCell ref="Y19:AB19"/>
    <mergeCell ref="AC19:AH19"/>
    <mergeCell ref="B20:E20"/>
    <mergeCell ref="F20:H20"/>
    <mergeCell ref="I20:K20"/>
    <mergeCell ref="L20:N20"/>
    <mergeCell ref="O20:T20"/>
    <mergeCell ref="U20:X20"/>
    <mergeCell ref="Y20:AB20"/>
    <mergeCell ref="AC20:AH20"/>
    <mergeCell ref="B21:E21"/>
    <mergeCell ref="F21:H21"/>
    <mergeCell ref="I21:K21"/>
    <mergeCell ref="L21:N21"/>
    <mergeCell ref="O21:T21"/>
    <mergeCell ref="U21:X21"/>
    <mergeCell ref="Y21:AB21"/>
    <mergeCell ref="AC21:AH21"/>
    <mergeCell ref="B22:E22"/>
    <mergeCell ref="F22:H22"/>
    <mergeCell ref="I22:K22"/>
    <mergeCell ref="L22:N22"/>
    <mergeCell ref="O22:T22"/>
    <mergeCell ref="U22:X22"/>
    <mergeCell ref="Y22:AB22"/>
    <mergeCell ref="AC22:AH22"/>
    <mergeCell ref="B23:E23"/>
    <mergeCell ref="F23:H23"/>
    <mergeCell ref="I23:K23"/>
    <mergeCell ref="L23:N23"/>
    <mergeCell ref="O23:T23"/>
    <mergeCell ref="U23:X23"/>
    <mergeCell ref="Y23:AB23"/>
    <mergeCell ref="AC23:AH23"/>
    <mergeCell ref="O24:U24"/>
    <mergeCell ref="O25:U25"/>
    <mergeCell ref="O26:U26"/>
    <mergeCell ref="O27:U27"/>
    <mergeCell ref="O28:U28"/>
    <mergeCell ref="O29:U29"/>
    <mergeCell ref="O30:U30"/>
    <mergeCell ref="O31:U31"/>
    <mergeCell ref="O32:U32"/>
    <mergeCell ref="O33:AH33"/>
    <mergeCell ref="O34:AH34"/>
    <mergeCell ref="O35:U35"/>
    <mergeCell ref="B44:C44"/>
    <mergeCell ref="D44:J44"/>
    <mergeCell ref="K44:O44"/>
    <mergeCell ref="P44:R44"/>
    <mergeCell ref="S44:W44"/>
    <mergeCell ref="X44:Z44"/>
    <mergeCell ref="AA44:AE44"/>
    <mergeCell ref="AF44:AH44"/>
    <mergeCell ref="B5:E7"/>
    <mergeCell ref="F6:H7"/>
    <mergeCell ref="I6:K7"/>
    <mergeCell ref="L6:N7"/>
    <mergeCell ref="O6:T7"/>
    <mergeCell ref="U5:X7"/>
    <mergeCell ref="Y5:AB7"/>
    <mergeCell ref="AC5:AH7"/>
    <mergeCell ref="B1:J4"/>
    <mergeCell ref="B36:N37"/>
    <mergeCell ref="O36:AH37"/>
  </mergeCells>
  <dataValidations count="6">
    <dataValidation type="list" allowBlank="1" showInputMessage="1" showErrorMessage="1" sqref="O25:U25">
      <formula1>"100,150,40,60,200,250"</formula1>
    </dataValidation>
    <dataValidation type="list" allowBlank="1" showInputMessage="1" showErrorMessage="1" sqref="O26:T26">
      <formula1>"±1.6%,±2.5%,±4.0%,±1.0%"</formula1>
    </dataValidation>
    <dataValidation type="list" allowBlank="1" showInputMessage="1" showErrorMessage="1" sqref="O27:T27 O28">
      <formula1>材料</formula1>
    </dataValidation>
    <dataValidation type="list" allowBlank="1" showInputMessage="1" showErrorMessage="1" sqref="O29">
      <formula1>防护等级</formula1>
    </dataValidation>
    <dataValidation type="list" allowBlank="1" showInputMessage="1" showErrorMessage="1" sqref="O30:U30">
      <formula1>"法兰连接,螺纹连接,焊接"</formula1>
    </dataValidation>
    <dataValidation type="list" allowBlank="1" showInputMessage="1" showErrorMessage="1" sqref="O31:O33">
      <formula1>法兰标准</formula1>
    </dataValidation>
  </dataValidations>
  <hyperlinks>
    <hyperlink ref="AI1" location="索引!A1" display="返回索引"/>
  </hyperlink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>
    <oddHeader>&amp;R       
&amp;7 &amp;P         &amp;N    .
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B1:AW84"/>
  <sheetViews>
    <sheetView showGridLines="0" view="pageBreakPreview" zoomScale="80" zoomScaleNormal="160" topLeftCell="A56" workbookViewId="0">
      <selection activeCell="N41" sqref="N41"/>
    </sheetView>
  </sheetViews>
  <sheetFormatPr defaultColWidth="3.33333333333333" defaultRowHeight="14.1" customHeight="1"/>
  <cols>
    <col min="1" max="34" width="3.33333333333333" style="329" customWidth="1"/>
    <col min="35" max="36" width="3.33333333333333" style="329"/>
    <col min="37" max="41" width="8" style="329" customWidth="1"/>
    <col min="42" max="44" width="7" style="329" customWidth="1"/>
    <col min="45" max="45" width="9" style="329" customWidth="1"/>
    <col min="46" max="49" width="7" style="329" customWidth="1"/>
    <col min="50" max="16384" width="3.33333333333333" style="329"/>
  </cols>
  <sheetData>
    <row r="1" ht="24.95" customHeight="1" spans="2:49">
      <c r="B1" s="247" t="s">
        <v>524</v>
      </c>
      <c r="C1" s="248"/>
      <c r="D1" s="248"/>
      <c r="E1" s="248"/>
      <c r="F1" s="248"/>
      <c r="G1" s="248"/>
      <c r="H1" s="248"/>
      <c r="I1" s="248"/>
      <c r="J1" s="249"/>
      <c r="K1" s="6" t="s">
        <v>418</v>
      </c>
      <c r="L1" s="424"/>
      <c r="M1" s="424"/>
      <c r="N1" s="424"/>
      <c r="O1" s="424"/>
      <c r="P1" s="424"/>
      <c r="Q1" s="424"/>
      <c r="R1" s="424"/>
      <c r="S1" s="424"/>
      <c r="T1" s="424"/>
      <c r="U1" s="424"/>
      <c r="V1" s="425"/>
      <c r="W1" s="8" t="str">
        <f>IF(项目名称&lt;&gt;0,项目名称,"")</f>
        <v>镇江海纳川物流产业发展有限责任公司
罐区及船舶发放VOC治理项目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10"/>
      <c r="AI1" s="11" t="s">
        <v>419</v>
      </c>
      <c r="AK1" s="330">
        <v>50</v>
      </c>
      <c r="AL1" s="330">
        <v>30</v>
      </c>
      <c r="AM1" s="330">
        <v>20</v>
      </c>
      <c r="AN1" s="330">
        <v>15</v>
      </c>
      <c r="AO1" s="330">
        <v>10</v>
      </c>
      <c r="AP1" s="330">
        <v>8</v>
      </c>
      <c r="AQ1" s="330">
        <v>5</v>
      </c>
      <c r="AR1" s="330">
        <v>3</v>
      </c>
      <c r="AS1" s="330">
        <v>2</v>
      </c>
      <c r="AT1" s="330">
        <v>1</v>
      </c>
      <c r="AU1" s="330">
        <v>0.5</v>
      </c>
      <c r="AV1" s="330">
        <v>0.2</v>
      </c>
      <c r="AW1" s="330">
        <v>0.1</v>
      </c>
    </row>
    <row r="2" ht="20.1" customHeight="1" spans="2:49">
      <c r="B2" s="250"/>
      <c r="C2" s="251"/>
      <c r="D2" s="251"/>
      <c r="E2" s="251"/>
      <c r="F2" s="251"/>
      <c r="G2" s="251"/>
      <c r="H2" s="251"/>
      <c r="I2" s="251"/>
      <c r="J2" s="252"/>
      <c r="K2" s="15" t="s">
        <v>44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7" t="s">
        <v>3</v>
      </c>
      <c r="X2" s="18"/>
      <c r="Y2" s="18"/>
      <c r="Z2" s="19" t="str">
        <f>工程号</f>
        <v>202321</v>
      </c>
      <c r="AA2" s="20"/>
      <c r="AB2" s="21"/>
      <c r="AC2" s="22" t="s">
        <v>5</v>
      </c>
      <c r="AD2" s="23"/>
      <c r="AE2" s="24"/>
      <c r="AF2" s="19" t="str">
        <f>IF(主项号&lt;&gt;0,主项号,"")</f>
        <v>02</v>
      </c>
      <c r="AG2" s="20"/>
      <c r="AH2" s="25"/>
    </row>
    <row r="3" ht="20.1" customHeight="1" spans="2:49">
      <c r="B3" s="250"/>
      <c r="C3" s="251"/>
      <c r="D3" s="251"/>
      <c r="E3" s="251"/>
      <c r="F3" s="251"/>
      <c r="G3" s="251"/>
      <c r="H3" s="251"/>
      <c r="I3" s="251"/>
      <c r="J3" s="252"/>
      <c r="K3" s="27" t="s">
        <v>525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8"/>
      <c r="W3" s="29" t="s">
        <v>8</v>
      </c>
      <c r="X3" s="23"/>
      <c r="Y3" s="23"/>
      <c r="Z3" s="30" t="str">
        <f>工程号&amp;"-"&amp;主项号&amp;"K03-12/0"</f>
        <v>202321-02K03-12/0</v>
      </c>
      <c r="AA3" s="30"/>
      <c r="AB3" s="30"/>
      <c r="AC3" s="30"/>
      <c r="AD3" s="30"/>
      <c r="AE3" s="30"/>
      <c r="AF3" s="30"/>
      <c r="AG3" s="30"/>
      <c r="AH3" s="31"/>
    </row>
    <row r="4" ht="20.1" customHeight="1" spans="2:49">
      <c r="B4" s="255"/>
      <c r="C4" s="256"/>
      <c r="D4" s="256"/>
      <c r="E4" s="256"/>
      <c r="F4" s="256"/>
      <c r="G4" s="256"/>
      <c r="H4" s="256"/>
      <c r="I4" s="256"/>
      <c r="J4" s="257"/>
      <c r="K4" s="100" t="s">
        <v>9</v>
      </c>
      <c r="L4" s="100"/>
      <c r="M4" s="283"/>
      <c r="N4" s="284"/>
      <c r="O4" s="285"/>
      <c r="P4" s="285"/>
      <c r="Q4" s="285"/>
      <c r="R4" s="285"/>
      <c r="S4" s="285"/>
      <c r="T4" s="285"/>
      <c r="U4" s="285"/>
      <c r="V4" s="286"/>
      <c r="W4" s="34" t="s">
        <v>10</v>
      </c>
      <c r="X4" s="35"/>
      <c r="Y4" s="36"/>
      <c r="Z4" s="40" t="str">
        <f>设计阶段</f>
        <v>施工图</v>
      </c>
      <c r="AA4" s="41"/>
      <c r="AB4" s="42"/>
      <c r="AC4" s="43" t="s">
        <v>12</v>
      </c>
      <c r="AD4" s="43"/>
      <c r="AE4" s="43"/>
      <c r="AF4" s="44"/>
      <c r="AG4" s="44"/>
      <c r="AH4" s="45"/>
    </row>
    <row r="5" s="278" customFormat="1" ht="17.1" customHeight="1" spans="2:49">
      <c r="B5" s="193" t="s">
        <v>421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5"/>
      <c r="N5" s="196" t="s">
        <v>526</v>
      </c>
      <c r="O5" s="197"/>
      <c r="P5" s="197"/>
      <c r="Q5" s="197"/>
      <c r="R5" s="197"/>
      <c r="S5" s="197"/>
      <c r="T5" s="198"/>
      <c r="U5" s="196" t="s">
        <v>527</v>
      </c>
      <c r="V5" s="197"/>
      <c r="W5" s="197"/>
      <c r="X5" s="197"/>
      <c r="Y5" s="197"/>
      <c r="Z5" s="197"/>
      <c r="AA5" s="198"/>
      <c r="AB5" s="196" t="s">
        <v>528</v>
      </c>
      <c r="AC5" s="197"/>
      <c r="AD5" s="197"/>
      <c r="AE5" s="197"/>
      <c r="AF5" s="197"/>
      <c r="AG5" s="197"/>
      <c r="AH5" s="199"/>
    </row>
    <row r="6" s="278" customFormat="1" ht="17.1" customHeight="1" spans="2:49">
      <c r="B6" s="121" t="s">
        <v>423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3"/>
      <c r="N6" s="124" t="s">
        <v>190</v>
      </c>
      <c r="O6" s="200"/>
      <c r="P6" s="200"/>
      <c r="Q6" s="200"/>
      <c r="R6" s="200"/>
      <c r="S6" s="200"/>
      <c r="T6" s="201"/>
      <c r="U6" s="124" t="s">
        <v>190</v>
      </c>
      <c r="V6" s="200"/>
      <c r="W6" s="200"/>
      <c r="X6" s="200"/>
      <c r="Y6" s="200"/>
      <c r="Z6" s="200"/>
      <c r="AA6" s="201"/>
      <c r="AB6" s="124" t="s">
        <v>227</v>
      </c>
      <c r="AC6" s="200"/>
      <c r="AD6" s="200"/>
      <c r="AE6" s="200"/>
      <c r="AF6" s="200"/>
      <c r="AG6" s="200"/>
      <c r="AH6" s="202"/>
    </row>
    <row r="7" s="278" customFormat="1" ht="17.1" customHeight="1" spans="2:49"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30"/>
      <c r="N7" s="203"/>
      <c r="O7" s="204"/>
      <c r="P7" s="204"/>
      <c r="Q7" s="204"/>
      <c r="R7" s="204"/>
      <c r="S7" s="204"/>
      <c r="T7" s="205"/>
      <c r="U7" s="203"/>
      <c r="V7" s="204"/>
      <c r="W7" s="204"/>
      <c r="X7" s="204"/>
      <c r="Y7" s="204"/>
      <c r="Z7" s="204"/>
      <c r="AA7" s="205"/>
      <c r="AB7" s="203"/>
      <c r="AC7" s="204"/>
      <c r="AD7" s="204"/>
      <c r="AE7" s="204"/>
      <c r="AF7" s="204"/>
      <c r="AG7" s="204"/>
      <c r="AH7" s="206"/>
    </row>
    <row r="8" s="278" customFormat="1" ht="17.1" customHeight="1" spans="2:49">
      <c r="B8" s="193" t="s">
        <v>425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8"/>
      <c r="N8" s="135" t="s">
        <v>106</v>
      </c>
      <c r="O8" s="135"/>
      <c r="P8" s="135"/>
      <c r="Q8" s="135"/>
      <c r="R8" s="135"/>
      <c r="S8" s="135"/>
      <c r="T8" s="136"/>
      <c r="U8" s="135" t="s">
        <v>106</v>
      </c>
      <c r="V8" s="135"/>
      <c r="W8" s="135"/>
      <c r="X8" s="135"/>
      <c r="Y8" s="135"/>
      <c r="Z8" s="135"/>
      <c r="AA8" s="136"/>
      <c r="AB8" s="135" t="s">
        <v>106</v>
      </c>
      <c r="AC8" s="135"/>
      <c r="AD8" s="135"/>
      <c r="AE8" s="135"/>
      <c r="AF8" s="135"/>
      <c r="AG8" s="135"/>
      <c r="AH8" s="209"/>
    </row>
    <row r="9" s="278" customFormat="1" ht="17.1" customHeight="1" spans="2:49">
      <c r="B9" s="193" t="s">
        <v>426</v>
      </c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8"/>
      <c r="N9" s="135" t="s">
        <v>529</v>
      </c>
      <c r="O9" s="139"/>
      <c r="P9" s="139"/>
      <c r="Q9" s="139"/>
      <c r="R9" s="139"/>
      <c r="S9" s="139"/>
      <c r="T9" s="140"/>
      <c r="U9" s="135" t="s">
        <v>530</v>
      </c>
      <c r="V9" s="139"/>
      <c r="W9" s="139"/>
      <c r="X9" s="139"/>
      <c r="Y9" s="139"/>
      <c r="Z9" s="139"/>
      <c r="AA9" s="140"/>
      <c r="AB9" s="135" t="s">
        <v>531</v>
      </c>
      <c r="AC9" s="139"/>
      <c r="AD9" s="139"/>
      <c r="AE9" s="139"/>
      <c r="AF9" s="139"/>
      <c r="AG9" s="139"/>
      <c r="AH9" s="210"/>
    </row>
    <row r="10" s="278" customFormat="1" ht="17.1" customHeight="1" spans="2:49">
      <c r="B10" s="26" t="s">
        <v>428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264"/>
    </row>
    <row r="11" s="278" customFormat="1" ht="17.1" customHeight="1" spans="2:49">
      <c r="B11" s="212" t="s">
        <v>429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4"/>
      <c r="N11" s="158" t="s">
        <v>532</v>
      </c>
      <c r="O11" s="155"/>
      <c r="P11" s="155"/>
      <c r="Q11" s="155"/>
      <c r="R11" s="155"/>
      <c r="S11" s="155"/>
      <c r="T11" s="159"/>
      <c r="U11" s="158" t="s">
        <v>532</v>
      </c>
      <c r="V11" s="155"/>
      <c r="W11" s="155"/>
      <c r="X11" s="155"/>
      <c r="Y11" s="155"/>
      <c r="Z11" s="155"/>
      <c r="AA11" s="159"/>
      <c r="AB11" s="158" t="s">
        <v>532</v>
      </c>
      <c r="AC11" s="155"/>
      <c r="AD11" s="155"/>
      <c r="AE11" s="155"/>
      <c r="AF11" s="155"/>
      <c r="AG11" s="155"/>
      <c r="AH11" s="156"/>
    </row>
    <row r="12" s="278" customFormat="1" ht="17.1" customHeight="1" spans="2:49">
      <c r="B12" s="193" t="s">
        <v>431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8"/>
      <c r="N12" s="158">
        <v>0.15</v>
      </c>
      <c r="O12" s="155"/>
      <c r="P12" s="155"/>
      <c r="Q12" s="155"/>
      <c r="R12" s="155"/>
      <c r="S12" s="155"/>
      <c r="T12" s="159"/>
      <c r="U12" s="158">
        <v>0.15</v>
      </c>
      <c r="V12" s="155"/>
      <c r="W12" s="155"/>
      <c r="X12" s="155"/>
      <c r="Y12" s="155"/>
      <c r="Z12" s="155"/>
      <c r="AA12" s="159"/>
      <c r="AB12" s="157">
        <v>0.15</v>
      </c>
      <c r="AC12" s="157"/>
      <c r="AD12" s="157"/>
      <c r="AE12" s="157"/>
      <c r="AF12" s="157"/>
      <c r="AG12" s="157"/>
      <c r="AH12" s="404"/>
    </row>
    <row r="13" s="278" customFormat="1" ht="17.1" customHeight="1" spans="2:49">
      <c r="B13" s="193" t="s">
        <v>432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8"/>
      <c r="N13" s="158">
        <v>25</v>
      </c>
      <c r="O13" s="155"/>
      <c r="P13" s="155"/>
      <c r="Q13" s="155"/>
      <c r="R13" s="155"/>
      <c r="S13" s="155"/>
      <c r="T13" s="159"/>
      <c r="U13" s="158">
        <v>25</v>
      </c>
      <c r="V13" s="155"/>
      <c r="W13" s="155"/>
      <c r="X13" s="155"/>
      <c r="Y13" s="155"/>
      <c r="Z13" s="155"/>
      <c r="AA13" s="159"/>
      <c r="AB13" s="158">
        <v>25</v>
      </c>
      <c r="AC13" s="155"/>
      <c r="AD13" s="155"/>
      <c r="AE13" s="155"/>
      <c r="AF13" s="155"/>
      <c r="AG13" s="155"/>
      <c r="AH13" s="156"/>
    </row>
    <row r="14" s="278" customFormat="1" ht="17.1" customHeight="1" spans="2:49">
      <c r="B14" s="193" t="s">
        <v>533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8"/>
      <c r="N14" s="158"/>
      <c r="O14" s="155"/>
      <c r="P14" s="155"/>
      <c r="Q14" s="155"/>
      <c r="R14" s="155"/>
      <c r="S14" s="155"/>
      <c r="T14" s="159"/>
      <c r="U14" s="158"/>
      <c r="V14" s="155"/>
      <c r="W14" s="155"/>
      <c r="X14" s="155"/>
      <c r="Y14" s="155"/>
      <c r="Z14" s="155"/>
      <c r="AA14" s="159"/>
      <c r="AB14" s="158"/>
      <c r="AC14" s="155"/>
      <c r="AD14" s="155"/>
      <c r="AE14" s="155"/>
      <c r="AF14" s="155"/>
      <c r="AG14" s="155"/>
      <c r="AH14" s="156"/>
    </row>
    <row r="15" s="278" customFormat="1" ht="17.1" customHeight="1" spans="2:49">
      <c r="B15" s="26" t="s">
        <v>433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264"/>
    </row>
    <row r="16" s="278" customFormat="1" ht="17.1" customHeight="1" spans="2:49">
      <c r="B16" s="193" t="s">
        <v>434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8"/>
      <c r="N16" s="402"/>
      <c r="O16" s="274"/>
      <c r="P16" s="274"/>
      <c r="Q16" s="274"/>
      <c r="R16" s="274"/>
      <c r="S16" s="274"/>
      <c r="T16" s="275"/>
      <c r="U16" s="402"/>
      <c r="V16" s="274"/>
      <c r="W16" s="274"/>
      <c r="X16" s="274"/>
      <c r="Y16" s="274"/>
      <c r="Z16" s="274"/>
      <c r="AA16" s="275"/>
      <c r="AB16" s="402"/>
      <c r="AC16" s="274"/>
      <c r="AD16" s="274"/>
      <c r="AE16" s="274"/>
      <c r="AF16" s="274"/>
      <c r="AG16" s="274"/>
      <c r="AH16" s="403"/>
    </row>
    <row r="17" s="278" customFormat="1" ht="17.1" customHeight="1" spans="2:34">
      <c r="B17" s="193" t="s">
        <v>436</v>
      </c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8"/>
      <c r="N17" s="136" t="s">
        <v>534</v>
      </c>
      <c r="O17" s="136"/>
      <c r="P17" s="136"/>
      <c r="Q17" s="136"/>
      <c r="R17" s="136"/>
      <c r="S17" s="136"/>
      <c r="T17" s="136"/>
      <c r="U17" s="136" t="s">
        <v>534</v>
      </c>
      <c r="V17" s="136"/>
      <c r="W17" s="136"/>
      <c r="X17" s="136"/>
      <c r="Y17" s="136"/>
      <c r="Z17" s="136"/>
      <c r="AA17" s="136"/>
      <c r="AB17" s="136" t="s">
        <v>534</v>
      </c>
      <c r="AC17" s="136"/>
      <c r="AD17" s="136"/>
      <c r="AE17" s="136"/>
      <c r="AF17" s="136"/>
      <c r="AG17" s="136"/>
      <c r="AH17" s="209"/>
    </row>
    <row r="18" s="278" customFormat="1" ht="17.1" customHeight="1" spans="2:34">
      <c r="B18" s="193" t="s">
        <v>441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8"/>
      <c r="N18" s="157" t="s">
        <v>220</v>
      </c>
      <c r="O18" s="157"/>
      <c r="P18" s="157"/>
      <c r="Q18" s="157"/>
      <c r="R18" s="157"/>
      <c r="S18" s="157"/>
      <c r="T18" s="157"/>
      <c r="U18" s="157" t="s">
        <v>220</v>
      </c>
      <c r="V18" s="157"/>
      <c r="W18" s="157"/>
      <c r="X18" s="157"/>
      <c r="Y18" s="157"/>
      <c r="Z18" s="157"/>
      <c r="AA18" s="157"/>
      <c r="AB18" s="157" t="s">
        <v>220</v>
      </c>
      <c r="AC18" s="157"/>
      <c r="AD18" s="157"/>
      <c r="AE18" s="157"/>
      <c r="AF18" s="157"/>
      <c r="AG18" s="157"/>
      <c r="AH18" s="404"/>
    </row>
    <row r="19" s="278" customFormat="1" ht="17.1" customHeight="1" spans="2:34">
      <c r="B19" s="193" t="s">
        <v>444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8"/>
      <c r="N19" s="158" t="s">
        <v>110</v>
      </c>
      <c r="O19" s="155"/>
      <c r="P19" s="155"/>
      <c r="Q19" s="155"/>
      <c r="R19" s="155"/>
      <c r="S19" s="155"/>
      <c r="T19" s="159"/>
      <c r="U19" s="158" t="s">
        <v>110</v>
      </c>
      <c r="V19" s="155"/>
      <c r="W19" s="155"/>
      <c r="X19" s="155"/>
      <c r="Y19" s="155"/>
      <c r="Z19" s="155"/>
      <c r="AA19" s="159"/>
      <c r="AB19" s="158" t="s">
        <v>110</v>
      </c>
      <c r="AC19" s="155"/>
      <c r="AD19" s="155"/>
      <c r="AE19" s="155"/>
      <c r="AF19" s="155"/>
      <c r="AG19" s="155"/>
      <c r="AH19" s="156"/>
    </row>
    <row r="20" s="278" customFormat="1" ht="17.1" customHeight="1" spans="2:34">
      <c r="B20" s="193" t="s">
        <v>535</v>
      </c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8"/>
      <c r="N20" s="158" t="s">
        <v>182</v>
      </c>
      <c r="O20" s="155"/>
      <c r="P20" s="155"/>
      <c r="Q20" s="155"/>
      <c r="R20" s="155"/>
      <c r="S20" s="155"/>
      <c r="T20" s="159"/>
      <c r="U20" s="158" t="s">
        <v>182</v>
      </c>
      <c r="V20" s="155"/>
      <c r="W20" s="155"/>
      <c r="X20" s="155"/>
      <c r="Y20" s="155"/>
      <c r="Z20" s="155"/>
      <c r="AA20" s="159"/>
      <c r="AB20" s="158" t="s">
        <v>182</v>
      </c>
      <c r="AC20" s="155"/>
      <c r="AD20" s="155"/>
      <c r="AE20" s="155"/>
      <c r="AF20" s="155"/>
      <c r="AG20" s="155"/>
      <c r="AH20" s="156"/>
    </row>
    <row r="21" s="278" customFormat="1" ht="17.1" customHeight="1" spans="2:34">
      <c r="B21" s="193" t="s">
        <v>512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8"/>
      <c r="N21" s="158" t="s">
        <v>467</v>
      </c>
      <c r="O21" s="155"/>
      <c r="P21" s="155"/>
      <c r="Q21" s="155"/>
      <c r="R21" s="155"/>
      <c r="S21" s="155"/>
      <c r="T21" s="159"/>
      <c r="U21" s="158" t="s">
        <v>467</v>
      </c>
      <c r="V21" s="155"/>
      <c r="W21" s="155"/>
      <c r="X21" s="155"/>
      <c r="Y21" s="155"/>
      <c r="Z21" s="155"/>
      <c r="AA21" s="159"/>
      <c r="AB21" s="157" t="s">
        <v>467</v>
      </c>
      <c r="AC21" s="157"/>
      <c r="AD21" s="157"/>
      <c r="AE21" s="157"/>
      <c r="AF21" s="157"/>
      <c r="AG21" s="157"/>
      <c r="AH21" s="404"/>
    </row>
    <row r="22" s="278" customFormat="1" ht="17.1" customHeight="1" spans="2:34">
      <c r="B22" s="193" t="s">
        <v>536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8"/>
      <c r="N22" s="158" t="s">
        <v>300</v>
      </c>
      <c r="O22" s="155"/>
      <c r="P22" s="155"/>
      <c r="Q22" s="155"/>
      <c r="R22" s="155"/>
      <c r="S22" s="155"/>
      <c r="T22" s="159"/>
      <c r="U22" s="158" t="s">
        <v>300</v>
      </c>
      <c r="V22" s="155"/>
      <c r="W22" s="155"/>
      <c r="X22" s="155"/>
      <c r="Y22" s="155"/>
      <c r="Z22" s="155"/>
      <c r="AA22" s="159"/>
      <c r="AB22" s="157" t="s">
        <v>300</v>
      </c>
      <c r="AC22" s="157"/>
      <c r="AD22" s="157"/>
      <c r="AE22" s="157"/>
      <c r="AF22" s="157"/>
      <c r="AG22" s="157"/>
      <c r="AH22" s="404"/>
    </row>
    <row r="23" s="278" customFormat="1" ht="17.1" customHeight="1" spans="2:34">
      <c r="B23" s="193" t="s">
        <v>537</v>
      </c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8"/>
      <c r="N23" s="158" t="s">
        <v>88</v>
      </c>
      <c r="O23" s="155"/>
      <c r="P23" s="155"/>
      <c r="Q23" s="155"/>
      <c r="R23" s="155"/>
      <c r="S23" s="155"/>
      <c r="T23" s="159"/>
      <c r="U23" s="158" t="s">
        <v>88</v>
      </c>
      <c r="V23" s="155"/>
      <c r="W23" s="155"/>
      <c r="X23" s="155"/>
      <c r="Y23" s="155"/>
      <c r="Z23" s="155"/>
      <c r="AA23" s="159"/>
      <c r="AB23" s="158" t="s">
        <v>88</v>
      </c>
      <c r="AC23" s="155"/>
      <c r="AD23" s="155"/>
      <c r="AE23" s="155"/>
      <c r="AF23" s="155"/>
      <c r="AG23" s="155"/>
      <c r="AH23" s="156"/>
    </row>
    <row r="24" s="278" customFormat="1" ht="17.1" customHeight="1" spans="2:34">
      <c r="B24" s="193" t="s">
        <v>446</v>
      </c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8"/>
      <c r="N24" s="158" t="s">
        <v>88</v>
      </c>
      <c r="O24" s="155"/>
      <c r="P24" s="155"/>
      <c r="Q24" s="155"/>
      <c r="R24" s="155"/>
      <c r="S24" s="155"/>
      <c r="T24" s="159"/>
      <c r="U24" s="158" t="s">
        <v>88</v>
      </c>
      <c r="V24" s="155"/>
      <c r="W24" s="155"/>
      <c r="X24" s="155"/>
      <c r="Y24" s="155"/>
      <c r="Z24" s="155"/>
      <c r="AA24" s="159"/>
      <c r="AB24" s="157" t="s">
        <v>88</v>
      </c>
      <c r="AC24" s="157"/>
      <c r="AD24" s="157"/>
      <c r="AE24" s="157"/>
      <c r="AF24" s="157"/>
      <c r="AG24" s="157"/>
      <c r="AH24" s="404"/>
    </row>
    <row r="25" s="278" customFormat="1" ht="17.1" customHeight="1" spans="2:34">
      <c r="B25" s="193" t="s">
        <v>447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8"/>
      <c r="N25" s="158" t="s">
        <v>448</v>
      </c>
      <c r="O25" s="155"/>
      <c r="P25" s="155"/>
      <c r="Q25" s="155"/>
      <c r="R25" s="155"/>
      <c r="S25" s="155"/>
      <c r="T25" s="159"/>
      <c r="U25" s="158" t="s">
        <v>448</v>
      </c>
      <c r="V25" s="155"/>
      <c r="W25" s="155"/>
      <c r="X25" s="155"/>
      <c r="Y25" s="155"/>
      <c r="Z25" s="155"/>
      <c r="AA25" s="159"/>
      <c r="AB25" s="158" t="s">
        <v>448</v>
      </c>
      <c r="AC25" s="155"/>
      <c r="AD25" s="155"/>
      <c r="AE25" s="155"/>
      <c r="AF25" s="155"/>
      <c r="AG25" s="155"/>
      <c r="AH25" s="156"/>
    </row>
    <row r="26" s="278" customFormat="1" ht="17.1" customHeight="1" spans="2:34">
      <c r="B26" s="193" t="s">
        <v>538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8"/>
      <c r="N26" s="157" t="s">
        <v>136</v>
      </c>
      <c r="O26" s="157"/>
      <c r="P26" s="157"/>
      <c r="Q26" s="157"/>
      <c r="R26" s="157"/>
      <c r="S26" s="157"/>
      <c r="T26" s="157"/>
      <c r="U26" s="157" t="s">
        <v>136</v>
      </c>
      <c r="V26" s="157"/>
      <c r="W26" s="157"/>
      <c r="X26" s="157"/>
      <c r="Y26" s="157"/>
      <c r="Z26" s="157"/>
      <c r="AA26" s="157"/>
      <c r="AB26" s="157" t="s">
        <v>136</v>
      </c>
      <c r="AC26" s="157"/>
      <c r="AD26" s="157"/>
      <c r="AE26" s="157"/>
      <c r="AF26" s="157"/>
      <c r="AG26" s="157"/>
      <c r="AH26" s="404"/>
    </row>
    <row r="27" s="278" customFormat="1" ht="17.1" customHeight="1" spans="2:34">
      <c r="B27" s="193" t="s">
        <v>539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8"/>
      <c r="N27" s="158" t="s">
        <v>540</v>
      </c>
      <c r="O27" s="155"/>
      <c r="P27" s="155"/>
      <c r="Q27" s="155"/>
      <c r="R27" s="155"/>
      <c r="S27" s="155"/>
      <c r="T27" s="159"/>
      <c r="U27" s="158" t="s">
        <v>540</v>
      </c>
      <c r="V27" s="155"/>
      <c r="W27" s="155"/>
      <c r="X27" s="155"/>
      <c r="Y27" s="155"/>
      <c r="Z27" s="155"/>
      <c r="AA27" s="159"/>
      <c r="AB27" s="158" t="s">
        <v>540</v>
      </c>
      <c r="AC27" s="155"/>
      <c r="AD27" s="155"/>
      <c r="AE27" s="155"/>
      <c r="AF27" s="155"/>
      <c r="AG27" s="155"/>
      <c r="AH27" s="156"/>
    </row>
    <row r="28" s="278" customFormat="1" ht="17.1" customHeight="1" spans="2:34">
      <c r="B28" s="193" t="s">
        <v>541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8"/>
      <c r="N28" s="158" t="s">
        <v>182</v>
      </c>
      <c r="O28" s="155"/>
      <c r="P28" s="155"/>
      <c r="Q28" s="155"/>
      <c r="R28" s="155"/>
      <c r="S28" s="155"/>
      <c r="T28" s="159"/>
      <c r="U28" s="158" t="s">
        <v>182</v>
      </c>
      <c r="V28" s="155"/>
      <c r="W28" s="155"/>
      <c r="X28" s="155"/>
      <c r="Y28" s="155"/>
      <c r="Z28" s="155"/>
      <c r="AA28" s="159"/>
      <c r="AB28" s="158" t="s">
        <v>182</v>
      </c>
      <c r="AC28" s="155"/>
      <c r="AD28" s="155"/>
      <c r="AE28" s="155"/>
      <c r="AF28" s="155"/>
      <c r="AG28" s="155"/>
      <c r="AH28" s="156"/>
    </row>
    <row r="29" s="278" customFormat="1" ht="17.1" customHeight="1" spans="2:34">
      <c r="B29" s="193" t="s">
        <v>542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8"/>
      <c r="N29" s="158" t="s">
        <v>182</v>
      </c>
      <c r="O29" s="155"/>
      <c r="P29" s="155"/>
      <c r="Q29" s="155"/>
      <c r="R29" s="155"/>
      <c r="S29" s="155"/>
      <c r="T29" s="159"/>
      <c r="U29" s="158" t="s">
        <v>182</v>
      </c>
      <c r="V29" s="155"/>
      <c r="W29" s="155"/>
      <c r="X29" s="155"/>
      <c r="Y29" s="155"/>
      <c r="Z29" s="155"/>
      <c r="AA29" s="159"/>
      <c r="AB29" s="158" t="s">
        <v>182</v>
      </c>
      <c r="AC29" s="155"/>
      <c r="AD29" s="155"/>
      <c r="AE29" s="155"/>
      <c r="AF29" s="155"/>
      <c r="AG29" s="155"/>
      <c r="AH29" s="156"/>
    </row>
    <row r="30" s="278" customFormat="1" ht="17.1" customHeight="1" spans="2:34">
      <c r="B30" s="193" t="s">
        <v>445</v>
      </c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8"/>
      <c r="N30" s="158" t="s">
        <v>543</v>
      </c>
      <c r="O30" s="155"/>
      <c r="P30" s="155"/>
      <c r="Q30" s="155"/>
      <c r="R30" s="155"/>
      <c r="S30" s="155"/>
      <c r="T30" s="159"/>
      <c r="U30" s="158" t="s">
        <v>543</v>
      </c>
      <c r="V30" s="155"/>
      <c r="W30" s="155"/>
      <c r="X30" s="155"/>
      <c r="Y30" s="155"/>
      <c r="Z30" s="155"/>
      <c r="AA30" s="159"/>
      <c r="AB30" s="158" t="s">
        <v>543</v>
      </c>
      <c r="AC30" s="155"/>
      <c r="AD30" s="155"/>
      <c r="AE30" s="155"/>
      <c r="AF30" s="155"/>
      <c r="AG30" s="155"/>
      <c r="AH30" s="156"/>
    </row>
    <row r="31" s="278" customFormat="1" ht="17.1" customHeight="1" spans="2:34">
      <c r="B31" s="193" t="s">
        <v>544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8"/>
      <c r="N31" s="158" t="s">
        <v>182</v>
      </c>
      <c r="O31" s="155"/>
      <c r="P31" s="155"/>
      <c r="Q31" s="155"/>
      <c r="R31" s="155"/>
      <c r="S31" s="155"/>
      <c r="T31" s="159"/>
      <c r="U31" s="158" t="s">
        <v>182</v>
      </c>
      <c r="V31" s="155"/>
      <c r="W31" s="155"/>
      <c r="X31" s="155"/>
      <c r="Y31" s="155"/>
      <c r="Z31" s="155"/>
      <c r="AA31" s="159"/>
      <c r="AB31" s="158" t="s">
        <v>182</v>
      </c>
      <c r="AC31" s="155"/>
      <c r="AD31" s="155"/>
      <c r="AE31" s="155"/>
      <c r="AF31" s="155"/>
      <c r="AG31" s="155"/>
      <c r="AH31" s="156"/>
    </row>
    <row r="32" s="278" customFormat="1" ht="17.1" customHeight="1" spans="2:34">
      <c r="B32" s="193" t="s">
        <v>545</v>
      </c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8"/>
      <c r="N32" s="158" t="s">
        <v>182</v>
      </c>
      <c r="O32" s="155"/>
      <c r="P32" s="155"/>
      <c r="Q32" s="155"/>
      <c r="R32" s="155"/>
      <c r="S32" s="155"/>
      <c r="T32" s="159"/>
      <c r="U32" s="158" t="s">
        <v>182</v>
      </c>
      <c r="V32" s="155"/>
      <c r="W32" s="155"/>
      <c r="X32" s="155"/>
      <c r="Y32" s="155"/>
      <c r="Z32" s="155"/>
      <c r="AA32" s="159"/>
      <c r="AB32" s="158" t="s">
        <v>182</v>
      </c>
      <c r="AC32" s="155"/>
      <c r="AD32" s="155"/>
      <c r="AE32" s="155"/>
      <c r="AF32" s="155"/>
      <c r="AG32" s="155"/>
      <c r="AH32" s="156"/>
    </row>
    <row r="33" s="278" customFormat="1" ht="17.1" customHeight="1" spans="2:34">
      <c r="B33" s="193" t="s">
        <v>546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8"/>
      <c r="N33" s="158" t="s">
        <v>182</v>
      </c>
      <c r="O33" s="155"/>
      <c r="P33" s="155"/>
      <c r="Q33" s="155"/>
      <c r="R33" s="155"/>
      <c r="S33" s="155"/>
      <c r="T33" s="159"/>
      <c r="U33" s="158" t="s">
        <v>182</v>
      </c>
      <c r="V33" s="155"/>
      <c r="W33" s="155"/>
      <c r="X33" s="155"/>
      <c r="Y33" s="155"/>
      <c r="Z33" s="155"/>
      <c r="AA33" s="159"/>
      <c r="AB33" s="158" t="s">
        <v>182</v>
      </c>
      <c r="AC33" s="155"/>
      <c r="AD33" s="155"/>
      <c r="AE33" s="155"/>
      <c r="AF33" s="155"/>
      <c r="AG33" s="155"/>
      <c r="AH33" s="156"/>
    </row>
    <row r="34" s="278" customFormat="1" ht="17.1" customHeight="1" spans="2:34">
      <c r="B34" s="193" t="s">
        <v>547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8"/>
      <c r="N34" s="158" t="s">
        <v>182</v>
      </c>
      <c r="O34" s="155"/>
      <c r="P34" s="155"/>
      <c r="Q34" s="155"/>
      <c r="R34" s="155"/>
      <c r="S34" s="155"/>
      <c r="T34" s="159"/>
      <c r="U34" s="158" t="s">
        <v>182</v>
      </c>
      <c r="V34" s="155"/>
      <c r="W34" s="155"/>
      <c r="X34" s="155"/>
      <c r="Y34" s="155"/>
      <c r="Z34" s="155"/>
      <c r="AA34" s="159"/>
      <c r="AB34" s="158" t="s">
        <v>182</v>
      </c>
      <c r="AC34" s="155"/>
      <c r="AD34" s="155"/>
      <c r="AE34" s="155"/>
      <c r="AF34" s="155"/>
      <c r="AG34" s="155"/>
      <c r="AH34" s="156"/>
    </row>
    <row r="35" s="278" customFormat="1" ht="17.1" customHeight="1" spans="2:34">
      <c r="B35" s="193" t="s">
        <v>461</v>
      </c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8"/>
      <c r="N35" s="158" t="s">
        <v>182</v>
      </c>
      <c r="O35" s="155"/>
      <c r="P35" s="155"/>
      <c r="Q35" s="155"/>
      <c r="R35" s="155"/>
      <c r="S35" s="155"/>
      <c r="T35" s="159"/>
      <c r="U35" s="158" t="s">
        <v>182</v>
      </c>
      <c r="V35" s="155"/>
      <c r="W35" s="155"/>
      <c r="X35" s="155"/>
      <c r="Y35" s="155"/>
      <c r="Z35" s="155"/>
      <c r="AA35" s="159"/>
      <c r="AB35" s="158" t="s">
        <v>182</v>
      </c>
      <c r="AC35" s="155"/>
      <c r="AD35" s="155"/>
      <c r="AE35" s="155"/>
      <c r="AF35" s="155"/>
      <c r="AG35" s="155"/>
      <c r="AH35" s="156"/>
    </row>
    <row r="36" s="278" customFormat="1" ht="17.1" customHeight="1" spans="2:34">
      <c r="B36" s="193" t="s">
        <v>462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8"/>
      <c r="N36" s="158" t="s">
        <v>182</v>
      </c>
      <c r="O36" s="155"/>
      <c r="P36" s="155"/>
      <c r="Q36" s="155"/>
      <c r="R36" s="155"/>
      <c r="S36" s="155"/>
      <c r="T36" s="159"/>
      <c r="U36" s="158" t="s">
        <v>182</v>
      </c>
      <c r="V36" s="155"/>
      <c r="W36" s="155"/>
      <c r="X36" s="155"/>
      <c r="Y36" s="155"/>
      <c r="Z36" s="155"/>
      <c r="AA36" s="159"/>
      <c r="AB36" s="158" t="s">
        <v>182</v>
      </c>
      <c r="AC36" s="155"/>
      <c r="AD36" s="155"/>
      <c r="AE36" s="155"/>
      <c r="AF36" s="155"/>
      <c r="AG36" s="155"/>
      <c r="AH36" s="156"/>
    </row>
    <row r="37" s="278" customFormat="1" ht="17.1" customHeight="1" spans="2:34">
      <c r="B37" s="193" t="s">
        <v>548</v>
      </c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8"/>
      <c r="N37" s="157" t="s">
        <v>182</v>
      </c>
      <c r="O37" s="157"/>
      <c r="P37" s="157"/>
      <c r="Q37" s="157"/>
      <c r="R37" s="157"/>
      <c r="S37" s="157"/>
      <c r="T37" s="157"/>
      <c r="U37" s="157" t="s">
        <v>182</v>
      </c>
      <c r="V37" s="157"/>
      <c r="W37" s="157"/>
      <c r="X37" s="157"/>
      <c r="Y37" s="157"/>
      <c r="Z37" s="157"/>
      <c r="AA37" s="157"/>
      <c r="AB37" s="157" t="s">
        <v>182</v>
      </c>
      <c r="AC37" s="157"/>
      <c r="AD37" s="157"/>
      <c r="AE37" s="157"/>
      <c r="AF37" s="157"/>
      <c r="AG37" s="157"/>
      <c r="AH37" s="157"/>
    </row>
    <row r="38" s="278" customFormat="1" ht="17.1" customHeight="1" spans="2:34">
      <c r="B38" s="193" t="s">
        <v>470</v>
      </c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8"/>
      <c r="N38" s="225" t="s">
        <v>471</v>
      </c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7"/>
    </row>
    <row r="39" s="1" customFormat="1" ht="17.1" customHeight="1" spans="2:34">
      <c r="B39" s="412" t="s">
        <v>522</v>
      </c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4"/>
      <c r="N39" s="426"/>
      <c r="O39" s="427"/>
      <c r="P39" s="427"/>
      <c r="Q39" s="427"/>
      <c r="R39" s="427"/>
      <c r="S39" s="427"/>
      <c r="T39" s="428"/>
      <c r="U39" s="426"/>
      <c r="V39" s="427"/>
      <c r="W39" s="427"/>
      <c r="X39" s="427"/>
      <c r="Y39" s="427"/>
      <c r="Z39" s="427"/>
      <c r="AA39" s="428"/>
      <c r="AB39" s="426"/>
      <c r="AC39" s="427"/>
      <c r="AD39" s="427"/>
      <c r="AE39" s="427"/>
      <c r="AF39" s="427"/>
      <c r="AG39" s="427"/>
      <c r="AH39" s="429"/>
    </row>
    <row r="40" s="1" customFormat="1" ht="17.1" customHeight="1" spans="2:34">
      <c r="B40" s="419"/>
      <c r="C40" s="420"/>
      <c r="D40" s="420"/>
      <c r="E40" s="420"/>
      <c r="F40" s="420"/>
      <c r="G40" s="420"/>
      <c r="H40" s="420"/>
      <c r="I40" s="420"/>
      <c r="J40" s="420"/>
      <c r="K40" s="420"/>
      <c r="L40" s="420"/>
      <c r="M40" s="421"/>
      <c r="N40" s="430"/>
      <c r="O40" s="266"/>
      <c r="P40" s="266"/>
      <c r="Q40" s="266"/>
      <c r="R40" s="266"/>
      <c r="S40" s="266"/>
      <c r="T40" s="267"/>
      <c r="U40" s="430"/>
      <c r="V40" s="266"/>
      <c r="W40" s="266"/>
      <c r="X40" s="266"/>
      <c r="Y40" s="266"/>
      <c r="Z40" s="266"/>
      <c r="AA40" s="267"/>
      <c r="AB40" s="430"/>
      <c r="AC40" s="266"/>
      <c r="AD40" s="266"/>
      <c r="AE40" s="266"/>
      <c r="AF40" s="266"/>
      <c r="AG40" s="266"/>
      <c r="AH40" s="431"/>
    </row>
    <row r="41" s="1" customFormat="1" ht="17.1" customHeight="1" spans="2:34"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5"/>
      <c r="M41" s="95"/>
      <c r="N41" s="95"/>
      <c r="O41" s="95" t="s">
        <v>15</v>
      </c>
      <c r="P41" s="96"/>
      <c r="Q41" s="95"/>
      <c r="R41" s="94"/>
      <c r="S41" s="95"/>
      <c r="T41" s="95"/>
      <c r="U41" s="95"/>
      <c r="V41" s="95"/>
      <c r="W41" s="95"/>
      <c r="X41" s="96"/>
      <c r="Y41" s="95"/>
      <c r="Z41" s="95"/>
      <c r="AA41" s="96"/>
      <c r="AB41" s="95"/>
      <c r="AC41" s="95"/>
      <c r="AD41" s="95"/>
      <c r="AE41" s="95"/>
      <c r="AF41" s="96"/>
      <c r="AG41" s="95"/>
      <c r="AH41" s="97"/>
    </row>
    <row r="42" s="1" customFormat="1" ht="17.1" customHeight="1" spans="2:34">
      <c r="B42" s="93"/>
      <c r="C42" s="94"/>
      <c r="D42" s="95"/>
      <c r="E42" s="95"/>
      <c r="F42" s="95"/>
      <c r="G42" s="95"/>
      <c r="H42" s="95"/>
      <c r="I42" s="95"/>
      <c r="J42" s="95"/>
      <c r="K42" s="96"/>
      <c r="L42" s="95"/>
      <c r="M42" s="95"/>
      <c r="N42" s="95"/>
      <c r="O42" s="95" t="s">
        <v>15</v>
      </c>
      <c r="P42" s="96"/>
      <c r="Q42" s="95"/>
      <c r="R42" s="94"/>
      <c r="S42" s="95"/>
      <c r="T42" s="95"/>
      <c r="U42" s="95"/>
      <c r="V42" s="95"/>
      <c r="W42" s="95"/>
      <c r="X42" s="96"/>
      <c r="Y42" s="95"/>
      <c r="Z42" s="95"/>
      <c r="AA42" s="96"/>
      <c r="AB42" s="95"/>
      <c r="AC42" s="95"/>
      <c r="AD42" s="95"/>
      <c r="AE42" s="95"/>
      <c r="AF42" s="96"/>
      <c r="AG42" s="95"/>
      <c r="AH42" s="97"/>
    </row>
    <row r="43" s="1" customFormat="1" ht="17.1" customHeight="1" spans="2:34">
      <c r="B43" s="93"/>
      <c r="C43" s="94"/>
      <c r="D43" s="95"/>
      <c r="E43" s="95"/>
      <c r="F43" s="95"/>
      <c r="G43" s="95"/>
      <c r="H43" s="95"/>
      <c r="I43" s="95"/>
      <c r="J43" s="95"/>
      <c r="K43" s="96"/>
      <c r="L43" s="95"/>
      <c r="M43" s="95"/>
      <c r="N43" s="95"/>
      <c r="O43" s="95" t="s">
        <v>15</v>
      </c>
      <c r="P43" s="96"/>
      <c r="Q43" s="95"/>
      <c r="R43" s="94"/>
      <c r="S43" s="95"/>
      <c r="T43" s="95"/>
      <c r="U43" s="95"/>
      <c r="V43" s="95"/>
      <c r="W43" s="95"/>
      <c r="X43" s="96"/>
      <c r="Y43" s="95"/>
      <c r="Z43" s="95"/>
      <c r="AA43" s="96"/>
      <c r="AB43" s="95"/>
      <c r="AC43" s="95"/>
      <c r="AD43" s="95"/>
      <c r="AE43" s="95"/>
      <c r="AF43" s="96"/>
      <c r="AG43" s="95"/>
      <c r="AH43" s="97"/>
    </row>
    <row r="44" s="1" customFormat="1" ht="20.1" customHeight="1" spans="2:34">
      <c r="B44" s="276" t="s">
        <v>17</v>
      </c>
      <c r="C44" s="277"/>
      <c r="D44" s="99" t="s">
        <v>549</v>
      </c>
      <c r="E44" s="100"/>
      <c r="F44" s="100"/>
      <c r="G44" s="101"/>
      <c r="H44" s="101"/>
      <c r="I44" s="101"/>
      <c r="J44" s="102"/>
      <c r="K44" s="99" t="s">
        <v>550</v>
      </c>
      <c r="L44" s="100"/>
      <c r="M44" s="100"/>
      <c r="N44" s="101"/>
      <c r="O44" s="102"/>
      <c r="P44" s="99" t="s">
        <v>551</v>
      </c>
      <c r="Q44" s="103"/>
      <c r="R44" s="104"/>
      <c r="S44" s="99" t="s">
        <v>552</v>
      </c>
      <c r="T44" s="100"/>
      <c r="U44" s="100"/>
      <c r="V44" s="101"/>
      <c r="W44" s="102"/>
      <c r="X44" s="99" t="s">
        <v>551</v>
      </c>
      <c r="Y44" s="103"/>
      <c r="Z44" s="104"/>
      <c r="AA44" s="100" t="s">
        <v>553</v>
      </c>
      <c r="AB44" s="100"/>
      <c r="AC44" s="100"/>
      <c r="AD44" s="101"/>
      <c r="AE44" s="102"/>
      <c r="AF44" s="99" t="s">
        <v>551</v>
      </c>
      <c r="AG44" s="103"/>
      <c r="AH44" s="105"/>
    </row>
    <row r="45" s="278" customFormat="1" ht="17.1" customHeight="1" spans="2:34">
      <c r="B45" s="193" t="s">
        <v>421</v>
      </c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5"/>
      <c r="N45" s="196" t="s">
        <v>554</v>
      </c>
      <c r="O45" s="197"/>
      <c r="P45" s="197"/>
      <c r="Q45" s="197"/>
      <c r="R45" s="197"/>
      <c r="S45" s="197"/>
      <c r="T45" s="198"/>
      <c r="U45" s="196"/>
      <c r="V45" s="197"/>
      <c r="W45" s="197"/>
      <c r="X45" s="197"/>
      <c r="Y45" s="197"/>
      <c r="Z45" s="197"/>
      <c r="AA45" s="198"/>
      <c r="AB45" s="196"/>
      <c r="AC45" s="197"/>
      <c r="AD45" s="197"/>
      <c r="AE45" s="197"/>
      <c r="AF45" s="197"/>
      <c r="AG45" s="197"/>
      <c r="AH45" s="199"/>
    </row>
    <row r="46" s="278" customFormat="1" ht="17.1" customHeight="1" spans="2:34">
      <c r="B46" s="121" t="s">
        <v>423</v>
      </c>
      <c r="C46" s="416"/>
      <c r="D46" s="416"/>
      <c r="E46" s="416"/>
      <c r="F46" s="416"/>
      <c r="G46" s="416"/>
      <c r="H46" s="416"/>
      <c r="I46" s="416"/>
      <c r="J46" s="416"/>
      <c r="K46" s="416"/>
      <c r="L46" s="416"/>
      <c r="M46" s="417"/>
      <c r="N46" s="124" t="s">
        <v>227</v>
      </c>
      <c r="O46" s="200"/>
      <c r="P46" s="200"/>
      <c r="Q46" s="200"/>
      <c r="R46" s="200"/>
      <c r="S46" s="200"/>
      <c r="T46" s="201"/>
      <c r="U46" s="124"/>
      <c r="V46" s="200"/>
      <c r="W46" s="200"/>
      <c r="X46" s="200"/>
      <c r="Y46" s="200"/>
      <c r="Z46" s="200"/>
      <c r="AA46" s="201"/>
      <c r="AB46" s="124"/>
      <c r="AC46" s="200"/>
      <c r="AD46" s="200"/>
      <c r="AE46" s="200"/>
      <c r="AF46" s="200"/>
      <c r="AG46" s="200"/>
      <c r="AH46" s="202"/>
    </row>
    <row r="47" s="278" customFormat="1" ht="17.1" customHeight="1" spans="2:34">
      <c r="B47" s="193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8"/>
      <c r="N47" s="203"/>
      <c r="O47" s="204"/>
      <c r="P47" s="204"/>
      <c r="Q47" s="204"/>
      <c r="R47" s="204"/>
      <c r="S47" s="204"/>
      <c r="T47" s="205"/>
      <c r="U47" s="203"/>
      <c r="V47" s="204"/>
      <c r="W47" s="204"/>
      <c r="X47" s="204"/>
      <c r="Y47" s="204"/>
      <c r="Z47" s="204"/>
      <c r="AA47" s="205"/>
      <c r="AB47" s="203"/>
      <c r="AC47" s="204"/>
      <c r="AD47" s="204"/>
      <c r="AE47" s="204"/>
      <c r="AF47" s="204"/>
      <c r="AG47" s="204"/>
      <c r="AH47" s="206"/>
    </row>
    <row r="48" s="278" customFormat="1" ht="17.1" customHeight="1" spans="2:34">
      <c r="B48" s="193" t="s">
        <v>425</v>
      </c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8"/>
      <c r="N48" s="135" t="s">
        <v>106</v>
      </c>
      <c r="O48" s="139"/>
      <c r="P48" s="139"/>
      <c r="Q48" s="139"/>
      <c r="R48" s="139"/>
      <c r="S48" s="139"/>
      <c r="T48" s="140"/>
      <c r="U48" s="135"/>
      <c r="V48" s="139"/>
      <c r="W48" s="139"/>
      <c r="X48" s="139"/>
      <c r="Y48" s="139"/>
      <c r="Z48" s="139"/>
      <c r="AA48" s="140"/>
      <c r="AB48" s="135"/>
      <c r="AC48" s="139"/>
      <c r="AD48" s="139"/>
      <c r="AE48" s="139"/>
      <c r="AF48" s="139"/>
      <c r="AG48" s="139"/>
      <c r="AH48" s="210"/>
    </row>
    <row r="49" s="278" customFormat="1" ht="17.1" customHeight="1" spans="2:34">
      <c r="B49" s="193" t="s">
        <v>426</v>
      </c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8"/>
      <c r="N49" s="135" t="s">
        <v>555</v>
      </c>
      <c r="O49" s="139"/>
      <c r="P49" s="139"/>
      <c r="Q49" s="139"/>
      <c r="R49" s="139"/>
      <c r="S49" s="139"/>
      <c r="T49" s="140"/>
      <c r="U49" s="135"/>
      <c r="V49" s="139"/>
      <c r="W49" s="139"/>
      <c r="X49" s="139"/>
      <c r="Y49" s="139"/>
      <c r="Z49" s="139"/>
      <c r="AA49" s="140"/>
      <c r="AB49" s="135"/>
      <c r="AC49" s="139"/>
      <c r="AD49" s="139"/>
      <c r="AE49" s="139"/>
      <c r="AF49" s="139"/>
      <c r="AG49" s="139"/>
      <c r="AH49" s="210"/>
    </row>
    <row r="50" s="278" customFormat="1" ht="17.1" customHeight="1" spans="2:34">
      <c r="B50" s="26" t="s">
        <v>428</v>
      </c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264"/>
    </row>
    <row r="51" s="278" customFormat="1" ht="17.1" customHeight="1" spans="2:34">
      <c r="B51" s="212" t="s">
        <v>429</v>
      </c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4"/>
      <c r="N51" s="158" t="s">
        <v>532</v>
      </c>
      <c r="O51" s="155"/>
      <c r="P51" s="155"/>
      <c r="Q51" s="155"/>
      <c r="R51" s="155"/>
      <c r="S51" s="155"/>
      <c r="T51" s="159"/>
      <c r="U51" s="158"/>
      <c r="V51" s="155"/>
      <c r="W51" s="155"/>
      <c r="X51" s="155"/>
      <c r="Y51" s="155"/>
      <c r="Z51" s="155"/>
      <c r="AA51" s="159"/>
      <c r="AB51" s="158"/>
      <c r="AC51" s="155"/>
      <c r="AD51" s="155"/>
      <c r="AE51" s="155"/>
      <c r="AF51" s="155"/>
      <c r="AG51" s="155"/>
      <c r="AH51" s="156"/>
    </row>
    <row r="52" s="278" customFormat="1" ht="17.1" customHeight="1" spans="2:34">
      <c r="B52" s="193" t="s">
        <v>431</v>
      </c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8"/>
      <c r="N52" s="158">
        <v>0.15</v>
      </c>
      <c r="O52" s="155"/>
      <c r="P52" s="155"/>
      <c r="Q52" s="155"/>
      <c r="R52" s="155"/>
      <c r="S52" s="155"/>
      <c r="T52" s="159"/>
      <c r="U52" s="158"/>
      <c r="V52" s="155"/>
      <c r="W52" s="155"/>
      <c r="X52" s="155"/>
      <c r="Y52" s="155"/>
      <c r="Z52" s="155"/>
      <c r="AA52" s="159"/>
      <c r="AB52" s="158"/>
      <c r="AC52" s="155"/>
      <c r="AD52" s="155"/>
      <c r="AE52" s="155"/>
      <c r="AF52" s="155"/>
      <c r="AG52" s="155"/>
      <c r="AH52" s="156"/>
    </row>
    <row r="53" s="278" customFormat="1" ht="17.1" customHeight="1" spans="2:34">
      <c r="B53" s="193" t="s">
        <v>432</v>
      </c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8"/>
      <c r="N53" s="158">
        <v>25</v>
      </c>
      <c r="O53" s="155"/>
      <c r="P53" s="155"/>
      <c r="Q53" s="155"/>
      <c r="R53" s="155"/>
      <c r="S53" s="155"/>
      <c r="T53" s="159"/>
      <c r="U53" s="158"/>
      <c r="V53" s="155"/>
      <c r="W53" s="155"/>
      <c r="X53" s="155"/>
      <c r="Y53" s="155"/>
      <c r="Z53" s="155"/>
      <c r="AA53" s="159"/>
      <c r="AB53" s="158"/>
      <c r="AC53" s="155"/>
      <c r="AD53" s="155"/>
      <c r="AE53" s="155"/>
      <c r="AF53" s="155"/>
      <c r="AG53" s="155"/>
      <c r="AH53" s="156"/>
    </row>
    <row r="54" s="278" customFormat="1" ht="17.1" customHeight="1" spans="2:34">
      <c r="B54" s="193" t="s">
        <v>533</v>
      </c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8"/>
      <c r="N54" s="158"/>
      <c r="O54" s="155"/>
      <c r="P54" s="155"/>
      <c r="Q54" s="155"/>
      <c r="R54" s="155"/>
      <c r="S54" s="155"/>
      <c r="T54" s="159"/>
      <c r="U54" s="158"/>
      <c r="V54" s="155"/>
      <c r="W54" s="155"/>
      <c r="X54" s="155"/>
      <c r="Y54" s="155"/>
      <c r="Z54" s="155"/>
      <c r="AA54" s="159"/>
      <c r="AB54" s="158"/>
      <c r="AC54" s="155"/>
      <c r="AD54" s="155"/>
      <c r="AE54" s="155"/>
      <c r="AF54" s="155"/>
      <c r="AG54" s="155"/>
      <c r="AH54" s="156"/>
    </row>
    <row r="55" s="278" customFormat="1" ht="17.1" customHeight="1" spans="2:34">
      <c r="B55" s="26" t="s">
        <v>433</v>
      </c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264"/>
    </row>
    <row r="56" s="278" customFormat="1" ht="17.1" customHeight="1" spans="2:34">
      <c r="B56" s="193" t="s">
        <v>434</v>
      </c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8"/>
      <c r="N56" s="402"/>
      <c r="O56" s="340"/>
      <c r="P56" s="340"/>
      <c r="Q56" s="340"/>
      <c r="R56" s="340"/>
      <c r="S56" s="340"/>
      <c r="T56" s="341"/>
      <c r="U56" s="402"/>
      <c r="V56" s="340"/>
      <c r="W56" s="340"/>
      <c r="X56" s="340"/>
      <c r="Y56" s="340"/>
      <c r="Z56" s="340"/>
      <c r="AA56" s="341"/>
      <c r="AB56" s="402"/>
      <c r="AC56" s="340"/>
      <c r="AD56" s="340"/>
      <c r="AE56" s="340"/>
      <c r="AF56" s="340"/>
      <c r="AG56" s="340"/>
      <c r="AH56" s="432"/>
    </row>
    <row r="57" s="278" customFormat="1" ht="17.1" customHeight="1" spans="2:34">
      <c r="B57" s="193" t="s">
        <v>436</v>
      </c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8"/>
      <c r="N57" s="135" t="s">
        <v>534</v>
      </c>
      <c r="O57" s="139"/>
      <c r="P57" s="139"/>
      <c r="Q57" s="139"/>
      <c r="R57" s="139"/>
      <c r="S57" s="139"/>
      <c r="T57" s="140"/>
      <c r="U57" s="135"/>
      <c r="V57" s="139"/>
      <c r="W57" s="139"/>
      <c r="X57" s="139"/>
      <c r="Y57" s="139"/>
      <c r="Z57" s="139"/>
      <c r="AA57" s="140"/>
      <c r="AB57" s="135"/>
      <c r="AC57" s="139"/>
      <c r="AD57" s="139"/>
      <c r="AE57" s="139"/>
      <c r="AF57" s="139"/>
      <c r="AG57" s="139"/>
      <c r="AH57" s="210"/>
    </row>
    <row r="58" s="278" customFormat="1" ht="17.1" customHeight="1" spans="2:34">
      <c r="B58" s="193" t="s">
        <v>441</v>
      </c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8"/>
      <c r="N58" s="158" t="s">
        <v>220</v>
      </c>
      <c r="O58" s="155"/>
      <c r="P58" s="155"/>
      <c r="Q58" s="155"/>
      <c r="R58" s="155"/>
      <c r="S58" s="155"/>
      <c r="T58" s="159"/>
      <c r="U58" s="158"/>
      <c r="V58" s="155"/>
      <c r="W58" s="155"/>
      <c r="X58" s="155"/>
      <c r="Y58" s="155"/>
      <c r="Z58" s="155"/>
      <c r="AA58" s="159"/>
      <c r="AB58" s="158"/>
      <c r="AC58" s="155"/>
      <c r="AD58" s="155"/>
      <c r="AE58" s="155"/>
      <c r="AF58" s="155"/>
      <c r="AG58" s="155"/>
      <c r="AH58" s="156"/>
    </row>
    <row r="59" s="278" customFormat="1" ht="17.1" customHeight="1" spans="2:34">
      <c r="B59" s="193" t="s">
        <v>444</v>
      </c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8"/>
      <c r="N59" s="158" t="s">
        <v>110</v>
      </c>
      <c r="O59" s="155"/>
      <c r="P59" s="155"/>
      <c r="Q59" s="155"/>
      <c r="R59" s="155"/>
      <c r="S59" s="155"/>
      <c r="T59" s="159"/>
      <c r="U59" s="158"/>
      <c r="V59" s="155"/>
      <c r="W59" s="155"/>
      <c r="X59" s="155"/>
      <c r="Y59" s="155"/>
      <c r="Z59" s="155"/>
      <c r="AA59" s="159"/>
      <c r="AB59" s="158"/>
      <c r="AC59" s="155"/>
      <c r="AD59" s="155"/>
      <c r="AE59" s="155"/>
      <c r="AF59" s="155"/>
      <c r="AG59" s="155"/>
      <c r="AH59" s="156"/>
    </row>
    <row r="60" s="278" customFormat="1" ht="17.1" customHeight="1" spans="2:34">
      <c r="B60" s="193" t="s">
        <v>535</v>
      </c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8"/>
      <c r="N60" s="158" t="s">
        <v>182</v>
      </c>
      <c r="O60" s="155"/>
      <c r="P60" s="155"/>
      <c r="Q60" s="155"/>
      <c r="R60" s="155"/>
      <c r="S60" s="155"/>
      <c r="T60" s="159"/>
      <c r="U60" s="158"/>
      <c r="V60" s="155"/>
      <c r="W60" s="155"/>
      <c r="X60" s="155"/>
      <c r="Y60" s="155"/>
      <c r="Z60" s="155"/>
      <c r="AA60" s="159"/>
      <c r="AB60" s="158"/>
      <c r="AC60" s="155"/>
      <c r="AD60" s="155"/>
      <c r="AE60" s="155"/>
      <c r="AF60" s="155"/>
      <c r="AG60" s="155"/>
      <c r="AH60" s="156"/>
    </row>
    <row r="61" s="278" customFormat="1" ht="17.1" customHeight="1" spans="2:34">
      <c r="B61" s="193" t="s">
        <v>512</v>
      </c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8"/>
      <c r="N61" s="158" t="s">
        <v>467</v>
      </c>
      <c r="O61" s="155"/>
      <c r="P61" s="155"/>
      <c r="Q61" s="155"/>
      <c r="R61" s="155"/>
      <c r="S61" s="155"/>
      <c r="T61" s="159"/>
      <c r="U61" s="158"/>
      <c r="V61" s="155"/>
      <c r="W61" s="155"/>
      <c r="X61" s="155"/>
      <c r="Y61" s="155"/>
      <c r="Z61" s="155"/>
      <c r="AA61" s="159"/>
      <c r="AB61" s="158"/>
      <c r="AC61" s="155"/>
      <c r="AD61" s="155"/>
      <c r="AE61" s="155"/>
      <c r="AF61" s="155"/>
      <c r="AG61" s="155"/>
      <c r="AH61" s="156"/>
    </row>
    <row r="62" s="278" customFormat="1" ht="17.1" customHeight="1" spans="2:34">
      <c r="B62" s="193" t="s">
        <v>536</v>
      </c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8"/>
      <c r="N62" s="158" t="s">
        <v>300</v>
      </c>
      <c r="O62" s="155"/>
      <c r="P62" s="155"/>
      <c r="Q62" s="155"/>
      <c r="R62" s="155"/>
      <c r="S62" s="155"/>
      <c r="T62" s="159"/>
      <c r="U62" s="158"/>
      <c r="V62" s="155"/>
      <c r="W62" s="155"/>
      <c r="X62" s="155"/>
      <c r="Y62" s="155"/>
      <c r="Z62" s="155"/>
      <c r="AA62" s="159"/>
      <c r="AB62" s="158"/>
      <c r="AC62" s="155"/>
      <c r="AD62" s="155"/>
      <c r="AE62" s="155"/>
      <c r="AF62" s="155"/>
      <c r="AG62" s="155"/>
      <c r="AH62" s="156"/>
    </row>
    <row r="63" s="278" customFormat="1" ht="17.1" customHeight="1" spans="2:34">
      <c r="B63" s="193" t="s">
        <v>537</v>
      </c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8"/>
      <c r="N63" s="158" t="s">
        <v>88</v>
      </c>
      <c r="O63" s="155"/>
      <c r="P63" s="155"/>
      <c r="Q63" s="155"/>
      <c r="R63" s="155"/>
      <c r="S63" s="155"/>
      <c r="T63" s="159"/>
      <c r="U63" s="158"/>
      <c r="V63" s="155"/>
      <c r="W63" s="155"/>
      <c r="X63" s="155"/>
      <c r="Y63" s="155"/>
      <c r="Z63" s="155"/>
      <c r="AA63" s="159"/>
      <c r="AB63" s="158"/>
      <c r="AC63" s="155"/>
      <c r="AD63" s="155"/>
      <c r="AE63" s="155"/>
      <c r="AF63" s="155"/>
      <c r="AG63" s="155"/>
      <c r="AH63" s="156"/>
    </row>
    <row r="64" s="278" customFormat="1" ht="17.1" customHeight="1" spans="2:34">
      <c r="B64" s="193" t="s">
        <v>446</v>
      </c>
      <c r="C64" s="207"/>
      <c r="D64" s="207"/>
      <c r="E64" s="207"/>
      <c r="F64" s="207"/>
      <c r="G64" s="207"/>
      <c r="H64" s="207"/>
      <c r="I64" s="207"/>
      <c r="J64" s="207"/>
      <c r="K64" s="207"/>
      <c r="L64" s="207"/>
      <c r="M64" s="208"/>
      <c r="N64" s="158" t="s">
        <v>88</v>
      </c>
      <c r="O64" s="155"/>
      <c r="P64" s="155"/>
      <c r="Q64" s="155"/>
      <c r="R64" s="155"/>
      <c r="S64" s="155"/>
      <c r="T64" s="159"/>
      <c r="U64" s="158"/>
      <c r="V64" s="155"/>
      <c r="W64" s="155"/>
      <c r="X64" s="155"/>
      <c r="Y64" s="155"/>
      <c r="Z64" s="155"/>
      <c r="AA64" s="159"/>
      <c r="AB64" s="158"/>
      <c r="AC64" s="155"/>
      <c r="AD64" s="155"/>
      <c r="AE64" s="155"/>
      <c r="AF64" s="155"/>
      <c r="AG64" s="155"/>
      <c r="AH64" s="156"/>
    </row>
    <row r="65" s="278" customFormat="1" ht="17.1" customHeight="1" spans="2:34">
      <c r="B65" s="193" t="s">
        <v>447</v>
      </c>
      <c r="C65" s="207"/>
      <c r="D65" s="207"/>
      <c r="E65" s="207"/>
      <c r="F65" s="207"/>
      <c r="G65" s="207"/>
      <c r="H65" s="207"/>
      <c r="I65" s="207"/>
      <c r="J65" s="207"/>
      <c r="K65" s="207"/>
      <c r="L65" s="207"/>
      <c r="M65" s="208"/>
      <c r="N65" s="158" t="s">
        <v>448</v>
      </c>
      <c r="O65" s="155"/>
      <c r="P65" s="155"/>
      <c r="Q65" s="155"/>
      <c r="R65" s="155"/>
      <c r="S65" s="155"/>
      <c r="T65" s="159"/>
      <c r="U65" s="158"/>
      <c r="V65" s="155"/>
      <c r="W65" s="155"/>
      <c r="X65" s="155"/>
      <c r="Y65" s="155"/>
      <c r="Z65" s="155"/>
      <c r="AA65" s="159"/>
      <c r="AB65" s="158"/>
      <c r="AC65" s="155"/>
      <c r="AD65" s="155"/>
      <c r="AE65" s="155"/>
      <c r="AF65" s="155"/>
      <c r="AG65" s="155"/>
      <c r="AH65" s="156"/>
    </row>
    <row r="66" s="278" customFormat="1" ht="17.1" customHeight="1" spans="2:34">
      <c r="B66" s="193" t="s">
        <v>538</v>
      </c>
      <c r="C66" s="207"/>
      <c r="D66" s="207"/>
      <c r="E66" s="207"/>
      <c r="F66" s="207"/>
      <c r="G66" s="207"/>
      <c r="H66" s="207"/>
      <c r="I66" s="207"/>
      <c r="J66" s="207"/>
      <c r="K66" s="207"/>
      <c r="L66" s="207"/>
      <c r="M66" s="208"/>
      <c r="N66" s="158" t="s">
        <v>136</v>
      </c>
      <c r="O66" s="155"/>
      <c r="P66" s="155"/>
      <c r="Q66" s="155"/>
      <c r="R66" s="155"/>
      <c r="S66" s="155"/>
      <c r="T66" s="159"/>
      <c r="U66" s="158"/>
      <c r="V66" s="155"/>
      <c r="W66" s="155"/>
      <c r="X66" s="155"/>
      <c r="Y66" s="155"/>
      <c r="Z66" s="155"/>
      <c r="AA66" s="159"/>
      <c r="AB66" s="158"/>
      <c r="AC66" s="155"/>
      <c r="AD66" s="155"/>
      <c r="AE66" s="155"/>
      <c r="AF66" s="155"/>
      <c r="AG66" s="155"/>
      <c r="AH66" s="156"/>
    </row>
    <row r="67" s="278" customFormat="1" ht="17.1" customHeight="1" spans="2:34">
      <c r="B67" s="193" t="s">
        <v>539</v>
      </c>
      <c r="C67" s="207"/>
      <c r="D67" s="207"/>
      <c r="E67" s="207"/>
      <c r="F67" s="207"/>
      <c r="G67" s="207"/>
      <c r="H67" s="207"/>
      <c r="I67" s="207"/>
      <c r="J67" s="207"/>
      <c r="K67" s="207"/>
      <c r="L67" s="207"/>
      <c r="M67" s="208"/>
      <c r="N67" s="158" t="s">
        <v>540</v>
      </c>
      <c r="O67" s="155"/>
      <c r="P67" s="155"/>
      <c r="Q67" s="155"/>
      <c r="R67" s="155"/>
      <c r="S67" s="155"/>
      <c r="T67" s="159"/>
      <c r="U67" s="158"/>
      <c r="V67" s="155"/>
      <c r="W67" s="155"/>
      <c r="X67" s="155"/>
      <c r="Y67" s="155"/>
      <c r="Z67" s="155"/>
      <c r="AA67" s="159"/>
      <c r="AB67" s="158"/>
      <c r="AC67" s="155"/>
      <c r="AD67" s="155"/>
      <c r="AE67" s="155"/>
      <c r="AF67" s="155"/>
      <c r="AG67" s="155"/>
      <c r="AH67" s="156"/>
    </row>
    <row r="68" s="278" customFormat="1" ht="17.1" customHeight="1" spans="2:34">
      <c r="B68" s="193" t="s">
        <v>541</v>
      </c>
      <c r="C68" s="207"/>
      <c r="D68" s="207"/>
      <c r="E68" s="207"/>
      <c r="F68" s="207"/>
      <c r="G68" s="207"/>
      <c r="H68" s="207"/>
      <c r="I68" s="207"/>
      <c r="J68" s="207"/>
      <c r="K68" s="207"/>
      <c r="L68" s="207"/>
      <c r="M68" s="208"/>
      <c r="N68" s="158" t="s">
        <v>182</v>
      </c>
      <c r="O68" s="155"/>
      <c r="P68" s="155"/>
      <c r="Q68" s="155"/>
      <c r="R68" s="155"/>
      <c r="S68" s="155"/>
      <c r="T68" s="159"/>
      <c r="U68" s="158"/>
      <c r="V68" s="155"/>
      <c r="W68" s="155"/>
      <c r="X68" s="155"/>
      <c r="Y68" s="155"/>
      <c r="Z68" s="155"/>
      <c r="AA68" s="159"/>
      <c r="AB68" s="158"/>
      <c r="AC68" s="155"/>
      <c r="AD68" s="155"/>
      <c r="AE68" s="155"/>
      <c r="AF68" s="155"/>
      <c r="AG68" s="155"/>
      <c r="AH68" s="156"/>
    </row>
    <row r="69" s="278" customFormat="1" ht="17.1" customHeight="1" spans="2:34">
      <c r="B69" s="193" t="s">
        <v>542</v>
      </c>
      <c r="C69" s="207"/>
      <c r="D69" s="207"/>
      <c r="E69" s="207"/>
      <c r="F69" s="207"/>
      <c r="G69" s="207"/>
      <c r="H69" s="207"/>
      <c r="I69" s="207"/>
      <c r="J69" s="207"/>
      <c r="K69" s="207"/>
      <c r="L69" s="207"/>
      <c r="M69" s="208"/>
      <c r="N69" s="158" t="s">
        <v>182</v>
      </c>
      <c r="O69" s="155"/>
      <c r="P69" s="155"/>
      <c r="Q69" s="155"/>
      <c r="R69" s="155"/>
      <c r="S69" s="155"/>
      <c r="T69" s="159"/>
      <c r="U69" s="158"/>
      <c r="V69" s="155"/>
      <c r="W69" s="155"/>
      <c r="X69" s="155"/>
      <c r="Y69" s="155"/>
      <c r="Z69" s="155"/>
      <c r="AA69" s="159"/>
      <c r="AB69" s="158"/>
      <c r="AC69" s="155"/>
      <c r="AD69" s="155"/>
      <c r="AE69" s="155"/>
      <c r="AF69" s="155"/>
      <c r="AG69" s="155"/>
      <c r="AH69" s="156"/>
    </row>
    <row r="70" s="278" customFormat="1" ht="17.1" customHeight="1" spans="2:34">
      <c r="B70" s="193" t="s">
        <v>445</v>
      </c>
      <c r="C70" s="207"/>
      <c r="D70" s="207"/>
      <c r="E70" s="207"/>
      <c r="F70" s="207"/>
      <c r="G70" s="207"/>
      <c r="H70" s="207"/>
      <c r="I70" s="207"/>
      <c r="J70" s="207"/>
      <c r="K70" s="207"/>
      <c r="L70" s="207"/>
      <c r="M70" s="208"/>
      <c r="N70" s="158" t="s">
        <v>543</v>
      </c>
      <c r="O70" s="155"/>
      <c r="P70" s="155"/>
      <c r="Q70" s="155"/>
      <c r="R70" s="155"/>
      <c r="S70" s="155"/>
      <c r="T70" s="159"/>
      <c r="U70" s="158"/>
      <c r="V70" s="155"/>
      <c r="W70" s="155"/>
      <c r="X70" s="155"/>
      <c r="Y70" s="155"/>
      <c r="Z70" s="155"/>
      <c r="AA70" s="159"/>
      <c r="AB70" s="158"/>
      <c r="AC70" s="155"/>
      <c r="AD70" s="155"/>
      <c r="AE70" s="155"/>
      <c r="AF70" s="155"/>
      <c r="AG70" s="155"/>
      <c r="AH70" s="156"/>
    </row>
    <row r="71" s="278" customFormat="1" ht="17.1" customHeight="1" spans="2:34">
      <c r="B71" s="193" t="s">
        <v>544</v>
      </c>
      <c r="C71" s="207"/>
      <c r="D71" s="207"/>
      <c r="E71" s="207"/>
      <c r="F71" s="207"/>
      <c r="G71" s="207"/>
      <c r="H71" s="207"/>
      <c r="I71" s="207"/>
      <c r="J71" s="207"/>
      <c r="K71" s="207"/>
      <c r="L71" s="207"/>
      <c r="M71" s="208"/>
      <c r="N71" s="158" t="s">
        <v>182</v>
      </c>
      <c r="O71" s="155"/>
      <c r="P71" s="155"/>
      <c r="Q71" s="155"/>
      <c r="R71" s="155"/>
      <c r="S71" s="155"/>
      <c r="T71" s="159"/>
      <c r="U71" s="158"/>
      <c r="V71" s="155"/>
      <c r="W71" s="155"/>
      <c r="X71" s="155"/>
      <c r="Y71" s="155"/>
      <c r="Z71" s="155"/>
      <c r="AA71" s="159"/>
      <c r="AB71" s="158"/>
      <c r="AC71" s="155"/>
      <c r="AD71" s="155"/>
      <c r="AE71" s="155"/>
      <c r="AF71" s="155"/>
      <c r="AG71" s="155"/>
      <c r="AH71" s="156"/>
    </row>
    <row r="72" s="278" customFormat="1" ht="17.1" customHeight="1" spans="2:34">
      <c r="B72" s="193" t="s">
        <v>545</v>
      </c>
      <c r="C72" s="207"/>
      <c r="D72" s="207"/>
      <c r="E72" s="207"/>
      <c r="F72" s="207"/>
      <c r="G72" s="207"/>
      <c r="H72" s="207"/>
      <c r="I72" s="207"/>
      <c r="J72" s="207"/>
      <c r="K72" s="207"/>
      <c r="L72" s="207"/>
      <c r="M72" s="208"/>
      <c r="N72" s="158" t="s">
        <v>182</v>
      </c>
      <c r="O72" s="155"/>
      <c r="P72" s="155"/>
      <c r="Q72" s="155"/>
      <c r="R72" s="155"/>
      <c r="S72" s="155"/>
      <c r="T72" s="159"/>
      <c r="U72" s="158"/>
      <c r="V72" s="155"/>
      <c r="W72" s="155"/>
      <c r="X72" s="155"/>
      <c r="Y72" s="155"/>
      <c r="Z72" s="155"/>
      <c r="AA72" s="159"/>
      <c r="AB72" s="158"/>
      <c r="AC72" s="155"/>
      <c r="AD72" s="155"/>
      <c r="AE72" s="155"/>
      <c r="AF72" s="155"/>
      <c r="AG72" s="155"/>
      <c r="AH72" s="156"/>
    </row>
    <row r="73" s="278" customFormat="1" ht="17.1" customHeight="1" spans="2:34">
      <c r="B73" s="193" t="s">
        <v>546</v>
      </c>
      <c r="C73" s="207"/>
      <c r="D73" s="207"/>
      <c r="E73" s="207"/>
      <c r="F73" s="207"/>
      <c r="G73" s="207"/>
      <c r="H73" s="207"/>
      <c r="I73" s="207"/>
      <c r="J73" s="207"/>
      <c r="K73" s="207"/>
      <c r="L73" s="207"/>
      <c r="M73" s="208"/>
      <c r="N73" s="158" t="s">
        <v>182</v>
      </c>
      <c r="O73" s="155"/>
      <c r="P73" s="155"/>
      <c r="Q73" s="155"/>
      <c r="R73" s="155"/>
      <c r="S73" s="155"/>
      <c r="T73" s="159"/>
      <c r="U73" s="158"/>
      <c r="V73" s="155"/>
      <c r="W73" s="155"/>
      <c r="X73" s="155"/>
      <c r="Y73" s="155"/>
      <c r="Z73" s="155"/>
      <c r="AA73" s="159"/>
      <c r="AB73" s="158"/>
      <c r="AC73" s="155"/>
      <c r="AD73" s="155"/>
      <c r="AE73" s="155"/>
      <c r="AF73" s="155"/>
      <c r="AG73" s="155"/>
      <c r="AH73" s="156"/>
    </row>
    <row r="74" s="278" customFormat="1" ht="17.1" customHeight="1" spans="2:34">
      <c r="B74" s="193" t="s">
        <v>547</v>
      </c>
      <c r="C74" s="207"/>
      <c r="D74" s="207"/>
      <c r="E74" s="207"/>
      <c r="F74" s="207"/>
      <c r="G74" s="207"/>
      <c r="H74" s="207"/>
      <c r="I74" s="207"/>
      <c r="J74" s="207"/>
      <c r="K74" s="207"/>
      <c r="L74" s="207"/>
      <c r="M74" s="208"/>
      <c r="N74" s="158" t="s">
        <v>182</v>
      </c>
      <c r="O74" s="155"/>
      <c r="P74" s="155"/>
      <c r="Q74" s="155"/>
      <c r="R74" s="155"/>
      <c r="S74" s="155"/>
      <c r="T74" s="159"/>
      <c r="U74" s="158"/>
      <c r="V74" s="155"/>
      <c r="W74" s="155"/>
      <c r="X74" s="155"/>
      <c r="Y74" s="155"/>
      <c r="Z74" s="155"/>
      <c r="AA74" s="159"/>
      <c r="AB74" s="158"/>
      <c r="AC74" s="155"/>
      <c r="AD74" s="155"/>
      <c r="AE74" s="155"/>
      <c r="AF74" s="155"/>
      <c r="AG74" s="155"/>
      <c r="AH74" s="156"/>
    </row>
    <row r="75" s="278" customFormat="1" ht="17.1" customHeight="1" spans="2:34">
      <c r="B75" s="193" t="s">
        <v>461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8"/>
      <c r="N75" s="158" t="s">
        <v>182</v>
      </c>
      <c r="O75" s="155"/>
      <c r="P75" s="155"/>
      <c r="Q75" s="155"/>
      <c r="R75" s="155"/>
      <c r="S75" s="155"/>
      <c r="T75" s="159"/>
      <c r="U75" s="158"/>
      <c r="V75" s="155"/>
      <c r="W75" s="155"/>
      <c r="X75" s="155"/>
      <c r="Y75" s="155"/>
      <c r="Z75" s="155"/>
      <c r="AA75" s="159"/>
      <c r="AB75" s="158"/>
      <c r="AC75" s="155"/>
      <c r="AD75" s="155"/>
      <c r="AE75" s="155"/>
      <c r="AF75" s="155"/>
      <c r="AG75" s="155"/>
      <c r="AH75" s="156"/>
    </row>
    <row r="76" s="278" customFormat="1" ht="17.1" customHeight="1" spans="2:34">
      <c r="B76" s="193" t="s">
        <v>462</v>
      </c>
      <c r="C76" s="207"/>
      <c r="D76" s="207"/>
      <c r="E76" s="207"/>
      <c r="F76" s="207"/>
      <c r="G76" s="207"/>
      <c r="H76" s="207"/>
      <c r="I76" s="207"/>
      <c r="J76" s="207"/>
      <c r="K76" s="207"/>
      <c r="L76" s="207"/>
      <c r="M76" s="208"/>
      <c r="N76" s="158" t="s">
        <v>182</v>
      </c>
      <c r="O76" s="155"/>
      <c r="P76" s="155"/>
      <c r="Q76" s="155"/>
      <c r="R76" s="155"/>
      <c r="S76" s="155"/>
      <c r="T76" s="159"/>
      <c r="U76" s="158"/>
      <c r="V76" s="155"/>
      <c r="W76" s="155"/>
      <c r="X76" s="155"/>
      <c r="Y76" s="155"/>
      <c r="Z76" s="155"/>
      <c r="AA76" s="159"/>
      <c r="AB76" s="158"/>
      <c r="AC76" s="155"/>
      <c r="AD76" s="155"/>
      <c r="AE76" s="155"/>
      <c r="AF76" s="155"/>
      <c r="AG76" s="155"/>
      <c r="AH76" s="156"/>
    </row>
    <row r="77" s="278" customFormat="1" ht="17.1" customHeight="1" spans="2:34">
      <c r="B77" s="193" t="s">
        <v>548</v>
      </c>
      <c r="C77" s="207"/>
      <c r="D77" s="207"/>
      <c r="E77" s="207"/>
      <c r="F77" s="207"/>
      <c r="G77" s="207"/>
      <c r="H77" s="207"/>
      <c r="I77" s="207"/>
      <c r="J77" s="207"/>
      <c r="K77" s="207"/>
      <c r="L77" s="207"/>
      <c r="M77" s="208"/>
      <c r="N77" s="158" t="s">
        <v>182</v>
      </c>
      <c r="O77" s="155"/>
      <c r="P77" s="155"/>
      <c r="Q77" s="155"/>
      <c r="R77" s="155"/>
      <c r="S77" s="155"/>
      <c r="T77" s="159"/>
      <c r="U77" s="158"/>
      <c r="V77" s="155"/>
      <c r="W77" s="155"/>
      <c r="X77" s="155"/>
      <c r="Y77" s="155"/>
      <c r="Z77" s="155"/>
      <c r="AA77" s="159"/>
      <c r="AB77" s="158"/>
      <c r="AC77" s="155"/>
      <c r="AD77" s="155"/>
      <c r="AE77" s="155"/>
      <c r="AF77" s="155"/>
      <c r="AG77" s="155"/>
      <c r="AH77" s="156"/>
    </row>
    <row r="78" s="278" customFormat="1" ht="17.1" customHeight="1" spans="2:34">
      <c r="B78" s="193" t="s">
        <v>470</v>
      </c>
      <c r="C78" s="207"/>
      <c r="D78" s="207"/>
      <c r="E78" s="207"/>
      <c r="F78" s="207"/>
      <c r="G78" s="207"/>
      <c r="H78" s="207"/>
      <c r="I78" s="207"/>
      <c r="J78" s="207"/>
      <c r="K78" s="207"/>
      <c r="L78" s="207"/>
      <c r="M78" s="208"/>
      <c r="N78" s="158" t="s">
        <v>471</v>
      </c>
      <c r="O78" s="155"/>
      <c r="P78" s="155"/>
      <c r="Q78" s="155"/>
      <c r="R78" s="155"/>
      <c r="S78" s="155"/>
      <c r="T78" s="159"/>
      <c r="U78" s="158"/>
      <c r="V78" s="155"/>
      <c r="W78" s="155"/>
      <c r="X78" s="155"/>
      <c r="Y78" s="155"/>
      <c r="Z78" s="155"/>
      <c r="AA78" s="159"/>
      <c r="AB78" s="158"/>
      <c r="AC78" s="155"/>
      <c r="AD78" s="155"/>
      <c r="AE78" s="155"/>
      <c r="AF78" s="155"/>
      <c r="AG78" s="155"/>
      <c r="AH78" s="156"/>
    </row>
    <row r="79" s="1" customFormat="1" ht="17.1" customHeight="1" spans="2:34">
      <c r="B79" s="412" t="s">
        <v>522</v>
      </c>
      <c r="C79" s="413"/>
      <c r="D79" s="413"/>
      <c r="E79" s="413"/>
      <c r="F79" s="413"/>
      <c r="G79" s="413"/>
      <c r="H79" s="413"/>
      <c r="I79" s="413"/>
      <c r="J79" s="413"/>
      <c r="K79" s="413"/>
      <c r="L79" s="413"/>
      <c r="M79" s="414"/>
      <c r="N79" s="426"/>
      <c r="O79" s="427"/>
      <c r="P79" s="427"/>
      <c r="Q79" s="427"/>
      <c r="R79" s="427"/>
      <c r="S79" s="427"/>
      <c r="T79" s="428"/>
      <c r="U79" s="426"/>
      <c r="V79" s="427"/>
      <c r="W79" s="427"/>
      <c r="X79" s="427"/>
      <c r="Y79" s="427"/>
      <c r="Z79" s="427"/>
      <c r="AA79" s="428"/>
      <c r="AB79" s="426"/>
      <c r="AC79" s="427"/>
      <c r="AD79" s="427"/>
      <c r="AE79" s="427"/>
      <c r="AF79" s="427"/>
      <c r="AG79" s="427"/>
      <c r="AH79" s="429"/>
    </row>
    <row r="80" s="1" customFormat="1" ht="17.1" customHeight="1" spans="2:34">
      <c r="B80" s="419"/>
      <c r="C80" s="420"/>
      <c r="D80" s="420"/>
      <c r="E80" s="420"/>
      <c r="F80" s="420"/>
      <c r="G80" s="420"/>
      <c r="H80" s="420"/>
      <c r="I80" s="420"/>
      <c r="J80" s="420"/>
      <c r="K80" s="420"/>
      <c r="L80" s="420"/>
      <c r="M80" s="421"/>
      <c r="N80" s="430"/>
      <c r="O80" s="266"/>
      <c r="P80" s="266"/>
      <c r="Q80" s="266"/>
      <c r="R80" s="266"/>
      <c r="S80" s="266"/>
      <c r="T80" s="267"/>
      <c r="U80" s="430"/>
      <c r="V80" s="266"/>
      <c r="W80" s="266"/>
      <c r="X80" s="266"/>
      <c r="Y80" s="266"/>
      <c r="Z80" s="266"/>
      <c r="AA80" s="267"/>
      <c r="AB80" s="430"/>
      <c r="AC80" s="266"/>
      <c r="AD80" s="266"/>
      <c r="AE80" s="266"/>
      <c r="AF80" s="266"/>
      <c r="AG80" s="266"/>
      <c r="AH80" s="431"/>
    </row>
    <row r="81" s="1" customFormat="1" ht="17.1" customHeight="1" spans="2:34">
      <c r="B81" s="93"/>
      <c r="C81" s="94"/>
      <c r="D81" s="95"/>
      <c r="E81" s="95"/>
      <c r="F81" s="95"/>
      <c r="G81" s="95"/>
      <c r="H81" s="95"/>
      <c r="I81" s="95"/>
      <c r="J81" s="95"/>
      <c r="K81" s="96"/>
      <c r="L81" s="95"/>
      <c r="M81" s="95"/>
      <c r="N81" s="95"/>
      <c r="O81" s="95" t="s">
        <v>15</v>
      </c>
      <c r="P81" s="96"/>
      <c r="Q81" s="95"/>
      <c r="R81" s="94"/>
      <c r="S81" s="95"/>
      <c r="T81" s="95"/>
      <c r="U81" s="95"/>
      <c r="V81" s="95"/>
      <c r="W81" s="95"/>
      <c r="X81" s="96"/>
      <c r="Y81" s="95"/>
      <c r="Z81" s="95"/>
      <c r="AA81" s="96"/>
      <c r="AB81" s="95"/>
      <c r="AC81" s="95"/>
      <c r="AD81" s="95"/>
      <c r="AE81" s="95"/>
      <c r="AF81" s="96"/>
      <c r="AG81" s="95"/>
      <c r="AH81" s="97"/>
    </row>
    <row r="82" s="1" customFormat="1" ht="17.1" customHeight="1" spans="2:34">
      <c r="B82" s="93"/>
      <c r="C82" s="94"/>
      <c r="D82" s="95"/>
      <c r="E82" s="95"/>
      <c r="F82" s="95"/>
      <c r="G82" s="95"/>
      <c r="H82" s="95"/>
      <c r="I82" s="95"/>
      <c r="J82" s="95"/>
      <c r="K82" s="96"/>
      <c r="L82" s="95"/>
      <c r="M82" s="95"/>
      <c r="N82" s="95"/>
      <c r="O82" s="95" t="s">
        <v>15</v>
      </c>
      <c r="P82" s="96"/>
      <c r="Q82" s="95"/>
      <c r="R82" s="94"/>
      <c r="S82" s="95"/>
      <c r="T82" s="95"/>
      <c r="U82" s="95"/>
      <c r="V82" s="95"/>
      <c r="W82" s="95"/>
      <c r="X82" s="96"/>
      <c r="Y82" s="95"/>
      <c r="Z82" s="95"/>
      <c r="AA82" s="96"/>
      <c r="AB82" s="95"/>
      <c r="AC82" s="95"/>
      <c r="AD82" s="95"/>
      <c r="AE82" s="95"/>
      <c r="AF82" s="96"/>
      <c r="AG82" s="95"/>
      <c r="AH82" s="97"/>
    </row>
    <row r="83" s="1" customFormat="1" ht="17.1" customHeight="1" spans="2:34">
      <c r="B83" s="93"/>
      <c r="C83" s="94"/>
      <c r="D83" s="95"/>
      <c r="E83" s="95"/>
      <c r="F83" s="95"/>
      <c r="G83" s="95"/>
      <c r="H83" s="95"/>
      <c r="I83" s="95"/>
      <c r="J83" s="95"/>
      <c r="K83" s="96"/>
      <c r="L83" s="95"/>
      <c r="M83" s="95"/>
      <c r="N83" s="95"/>
      <c r="O83" s="95" t="s">
        <v>15</v>
      </c>
      <c r="P83" s="96"/>
      <c r="Q83" s="95"/>
      <c r="R83" s="94"/>
      <c r="S83" s="95"/>
      <c r="T83" s="95"/>
      <c r="U83" s="95"/>
      <c r="V83" s="95"/>
      <c r="W83" s="95"/>
      <c r="X83" s="96"/>
      <c r="Y83" s="95"/>
      <c r="Z83" s="95"/>
      <c r="AA83" s="96"/>
      <c r="AB83" s="95"/>
      <c r="AC83" s="95"/>
      <c r="AD83" s="95"/>
      <c r="AE83" s="95"/>
      <c r="AF83" s="96"/>
      <c r="AG83" s="95"/>
      <c r="AH83" s="97"/>
    </row>
    <row r="84" s="1" customFormat="1" ht="20.1" customHeight="1" spans="2:34">
      <c r="B84" s="276" t="s">
        <v>17</v>
      </c>
      <c r="C84" s="433"/>
      <c r="D84" s="99" t="s">
        <v>549</v>
      </c>
      <c r="E84" s="100"/>
      <c r="F84" s="100"/>
      <c r="G84" s="100"/>
      <c r="H84" s="100"/>
      <c r="I84" s="100"/>
      <c r="J84" s="283"/>
      <c r="K84" s="99" t="s">
        <v>550</v>
      </c>
      <c r="L84" s="100"/>
      <c r="M84" s="100"/>
      <c r="N84" s="100"/>
      <c r="O84" s="283"/>
      <c r="P84" s="99" t="s">
        <v>551</v>
      </c>
      <c r="Q84" s="100"/>
      <c r="R84" s="283"/>
      <c r="S84" s="99" t="s">
        <v>552</v>
      </c>
      <c r="T84" s="100"/>
      <c r="U84" s="100"/>
      <c r="V84" s="100"/>
      <c r="W84" s="283"/>
      <c r="X84" s="99" t="s">
        <v>551</v>
      </c>
      <c r="Y84" s="100"/>
      <c r="Z84" s="283"/>
      <c r="AA84" s="99" t="s">
        <v>553</v>
      </c>
      <c r="AB84" s="100"/>
      <c r="AC84" s="100"/>
      <c r="AD84" s="100"/>
      <c r="AE84" s="283"/>
      <c r="AF84" s="99" t="s">
        <v>551</v>
      </c>
      <c r="AG84" s="100"/>
      <c r="AH84" s="434"/>
    </row>
  </sheetData>
  <mergeCells count="219">
    <mergeCell ref="K1:V1"/>
    <mergeCell ref="W1:AH1"/>
    <mergeCell ref="W2:Y2"/>
    <mergeCell ref="Z2:AB2"/>
    <mergeCell ref="AC2:AE2"/>
    <mergeCell ref="AF2:AH2"/>
    <mergeCell ref="W3:Y3"/>
    <mergeCell ref="Z3:AH3"/>
    <mergeCell ref="K4:M4"/>
    <mergeCell ref="W4:Y4"/>
    <mergeCell ref="Z4:AB4"/>
    <mergeCell ref="AC4:AH4"/>
    <mergeCell ref="N5:T5"/>
    <mergeCell ref="U5:AA5"/>
    <mergeCell ref="AB5:AH5"/>
    <mergeCell ref="N8:T8"/>
    <mergeCell ref="U8:AA8"/>
    <mergeCell ref="AB8:AH8"/>
    <mergeCell ref="N9:T9"/>
    <mergeCell ref="U9:AA9"/>
    <mergeCell ref="AB9:AH9"/>
    <mergeCell ref="B11:M11"/>
    <mergeCell ref="N11:T11"/>
    <mergeCell ref="U11:AA11"/>
    <mergeCell ref="AB11:AH11"/>
    <mergeCell ref="N12:T12"/>
    <mergeCell ref="U12:AA12"/>
    <mergeCell ref="AB12:AH12"/>
    <mergeCell ref="N13:T13"/>
    <mergeCell ref="U13:AA13"/>
    <mergeCell ref="AB13:AH13"/>
    <mergeCell ref="N14:T14"/>
    <mergeCell ref="U14:AA14"/>
    <mergeCell ref="AB14:AH14"/>
    <mergeCell ref="N16:T16"/>
    <mergeCell ref="U16:AA16"/>
    <mergeCell ref="AB16:AH16"/>
    <mergeCell ref="N17:T17"/>
    <mergeCell ref="U17:AA17"/>
    <mergeCell ref="AB17:AH17"/>
    <mergeCell ref="N18:T18"/>
    <mergeCell ref="U18:AA18"/>
    <mergeCell ref="AB18:AH18"/>
    <mergeCell ref="N19:T19"/>
    <mergeCell ref="U19:AA19"/>
    <mergeCell ref="AB19:AH19"/>
    <mergeCell ref="N20:T20"/>
    <mergeCell ref="U20:AA20"/>
    <mergeCell ref="AB20:AH20"/>
    <mergeCell ref="N21:T21"/>
    <mergeCell ref="U21:AA21"/>
    <mergeCell ref="AB21:AH21"/>
    <mergeCell ref="N22:T22"/>
    <mergeCell ref="U22:AA22"/>
    <mergeCell ref="AB22:AH22"/>
    <mergeCell ref="N23:T23"/>
    <mergeCell ref="U23:AA23"/>
    <mergeCell ref="AB23:AH23"/>
    <mergeCell ref="N24:T24"/>
    <mergeCell ref="U24:AA24"/>
    <mergeCell ref="AB24:AH24"/>
    <mergeCell ref="N25:T25"/>
    <mergeCell ref="U25:AA25"/>
    <mergeCell ref="AB25:AH25"/>
    <mergeCell ref="N26:T26"/>
    <mergeCell ref="U26:AA26"/>
    <mergeCell ref="AB26:AH26"/>
    <mergeCell ref="N27:T27"/>
    <mergeCell ref="U27:AA27"/>
    <mergeCell ref="AB27:AH27"/>
    <mergeCell ref="N28:T28"/>
    <mergeCell ref="U28:AA28"/>
    <mergeCell ref="AB28:AH28"/>
    <mergeCell ref="N29:T29"/>
    <mergeCell ref="U29:AA29"/>
    <mergeCell ref="AB29:AH29"/>
    <mergeCell ref="N30:T30"/>
    <mergeCell ref="U30:AA30"/>
    <mergeCell ref="AB30:AH30"/>
    <mergeCell ref="N31:T31"/>
    <mergeCell ref="U31:AA31"/>
    <mergeCell ref="AB31:AH31"/>
    <mergeCell ref="N32:T32"/>
    <mergeCell ref="U32:AA32"/>
    <mergeCell ref="AB32:AH32"/>
    <mergeCell ref="N33:T33"/>
    <mergeCell ref="U33:AA33"/>
    <mergeCell ref="AB33:AH33"/>
    <mergeCell ref="N34:T34"/>
    <mergeCell ref="U34:AA34"/>
    <mergeCell ref="AB34:AH34"/>
    <mergeCell ref="N35:T35"/>
    <mergeCell ref="U35:AA35"/>
    <mergeCell ref="AB35:AH35"/>
    <mergeCell ref="N36:T36"/>
    <mergeCell ref="U36:AA36"/>
    <mergeCell ref="AB36:AH36"/>
    <mergeCell ref="N37:T37"/>
    <mergeCell ref="U37:AA37"/>
    <mergeCell ref="AB37:AH37"/>
    <mergeCell ref="N38:AH38"/>
    <mergeCell ref="B44:C44"/>
    <mergeCell ref="D44:J44"/>
    <mergeCell ref="K44:O44"/>
    <mergeCell ref="P44:R44"/>
    <mergeCell ref="S44:W44"/>
    <mergeCell ref="X44:Z44"/>
    <mergeCell ref="AA44:AE44"/>
    <mergeCell ref="AF44:AH44"/>
    <mergeCell ref="N45:T45"/>
    <mergeCell ref="U45:AA45"/>
    <mergeCell ref="AB45:AH45"/>
    <mergeCell ref="N48:T48"/>
    <mergeCell ref="U48:AA48"/>
    <mergeCell ref="AB48:AH48"/>
    <mergeCell ref="N49:T49"/>
    <mergeCell ref="U49:AA49"/>
    <mergeCell ref="AB49:AH49"/>
    <mergeCell ref="B51:M51"/>
    <mergeCell ref="N51:T51"/>
    <mergeCell ref="U51:AA51"/>
    <mergeCell ref="AB51:AH51"/>
    <mergeCell ref="N52:T52"/>
    <mergeCell ref="U52:AA52"/>
    <mergeCell ref="AB52:AH52"/>
    <mergeCell ref="N53:T53"/>
    <mergeCell ref="U53:AA53"/>
    <mergeCell ref="AB53:AH53"/>
    <mergeCell ref="N54:T54"/>
    <mergeCell ref="U54:AA54"/>
    <mergeCell ref="AB54:AH54"/>
    <mergeCell ref="N56:T56"/>
    <mergeCell ref="U56:AA56"/>
    <mergeCell ref="AB56:AH56"/>
    <mergeCell ref="N57:T57"/>
    <mergeCell ref="U57:AA57"/>
    <mergeCell ref="AB57:AH57"/>
    <mergeCell ref="N58:T58"/>
    <mergeCell ref="U58:AA58"/>
    <mergeCell ref="AB58:AH58"/>
    <mergeCell ref="N59:T59"/>
    <mergeCell ref="U59:AA59"/>
    <mergeCell ref="AB59:AH59"/>
    <mergeCell ref="N60:T60"/>
    <mergeCell ref="U60:AA60"/>
    <mergeCell ref="AB60:AH60"/>
    <mergeCell ref="N61:T61"/>
    <mergeCell ref="U61:AA61"/>
    <mergeCell ref="AB61:AH61"/>
    <mergeCell ref="N62:T62"/>
    <mergeCell ref="U62:AA62"/>
    <mergeCell ref="AB62:AH62"/>
    <mergeCell ref="N63:T63"/>
    <mergeCell ref="U63:AA63"/>
    <mergeCell ref="AB63:AH63"/>
    <mergeCell ref="N64:T64"/>
    <mergeCell ref="U64:AA64"/>
    <mergeCell ref="AB64:AH64"/>
    <mergeCell ref="N65:T65"/>
    <mergeCell ref="U65:AA65"/>
    <mergeCell ref="AB65:AH65"/>
    <mergeCell ref="N66:T66"/>
    <mergeCell ref="U66:AA66"/>
    <mergeCell ref="AB66:AH66"/>
    <mergeCell ref="N67:T67"/>
    <mergeCell ref="U67:AA67"/>
    <mergeCell ref="AB67:AH67"/>
    <mergeCell ref="N68:T68"/>
    <mergeCell ref="U68:AA68"/>
    <mergeCell ref="AB68:AH68"/>
    <mergeCell ref="N69:T69"/>
    <mergeCell ref="U69:AA69"/>
    <mergeCell ref="AB69:AH69"/>
    <mergeCell ref="N70:T70"/>
    <mergeCell ref="U70:AA70"/>
    <mergeCell ref="AB70:AH70"/>
    <mergeCell ref="N71:T71"/>
    <mergeCell ref="U71:AA71"/>
    <mergeCell ref="AB71:AH71"/>
    <mergeCell ref="N72:T72"/>
    <mergeCell ref="U72:AA72"/>
    <mergeCell ref="AB72:AH72"/>
    <mergeCell ref="N73:T73"/>
    <mergeCell ref="U73:AA73"/>
    <mergeCell ref="AB73:AH73"/>
    <mergeCell ref="N74:T74"/>
    <mergeCell ref="U74:AA74"/>
    <mergeCell ref="AB74:AH74"/>
    <mergeCell ref="N75:T75"/>
    <mergeCell ref="U75:AA75"/>
    <mergeCell ref="AB75:AH75"/>
    <mergeCell ref="N76:T76"/>
    <mergeCell ref="U76:AA76"/>
    <mergeCell ref="AB76:AH76"/>
    <mergeCell ref="N77:T77"/>
    <mergeCell ref="U77:AA77"/>
    <mergeCell ref="AB77:AH77"/>
    <mergeCell ref="N78:T78"/>
    <mergeCell ref="U78:AA78"/>
    <mergeCell ref="AB78:AH78"/>
    <mergeCell ref="B84:C84"/>
    <mergeCell ref="D84:J84"/>
    <mergeCell ref="K84:O84"/>
    <mergeCell ref="P84:R84"/>
    <mergeCell ref="S84:W84"/>
    <mergeCell ref="X84:Z84"/>
    <mergeCell ref="AA84:AE84"/>
    <mergeCell ref="AF84:AH84"/>
    <mergeCell ref="B39:M40"/>
    <mergeCell ref="B6:M7"/>
    <mergeCell ref="N6:T7"/>
    <mergeCell ref="U6:AA7"/>
    <mergeCell ref="AB6:AH7"/>
    <mergeCell ref="B1:J4"/>
    <mergeCell ref="B46:M47"/>
    <mergeCell ref="N46:T47"/>
    <mergeCell ref="U46:AA47"/>
    <mergeCell ref="AB46:AH47"/>
    <mergeCell ref="B79:M80"/>
  </mergeCells>
  <dataValidations count="7">
    <dataValidation type="list" allowBlank="1" showInputMessage="1" showErrorMessage="1" sqref="N18:AH18 N58:AH58">
      <formula1>源数据!$AO$4:$AO$13</formula1>
    </dataValidation>
    <dataValidation type="list" allowBlank="1" showInputMessage="1" showErrorMessage="1" sqref="N19:AH19 N59:AH59">
      <formula1>信号类型</formula1>
    </dataValidation>
    <dataValidation type="list" allowBlank="1" showInputMessage="1" showErrorMessage="1" sqref="N25:AH25 N65:AH65">
      <formula1>防爆等级</formula1>
    </dataValidation>
    <dataValidation type="list" allowBlank="1" showInputMessage="1" showErrorMessage="1" sqref="N26:AH26 N66:AH66">
      <formula1>防护等级</formula1>
    </dataValidation>
    <dataValidation type="list" allowBlank="1" showInputMessage="1" showErrorMessage="1" sqref="N27:AH27 N67:AH67">
      <formula1>"2""管立柱,嵌装,直接安装"</formula1>
    </dataValidation>
    <dataValidation type="list" allowBlank="1" showInputMessage="1" showErrorMessage="1" sqref="N21:AH22 N61:AH62">
      <formula1>材料</formula1>
    </dataValidation>
    <dataValidation type="list" allowBlank="1" showInputMessage="1" showErrorMessage="1" sqref="N23:AH24 N63:AH64">
      <formula1>螺纹连接</formula1>
    </dataValidation>
  </dataValidations>
  <hyperlinks>
    <hyperlink ref="AI1" location="索引!A1" display="返回索引"/>
  </hyperlink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>
    <oddHeader>&amp;R       
&amp;7 &amp;P         &amp;N    .
</oddHeader>
  </headerFooter>
  <rowBreaks count="1" manualBreakCount="1">
    <brk id="44" max="3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B1:BP44"/>
  <sheetViews>
    <sheetView showGridLines="0" view="pageBreakPreview" zoomScale="75" zoomScaleNormal="160" workbookViewId="0">
      <selection activeCell="AL33" sqref="AL33"/>
    </sheetView>
  </sheetViews>
  <sheetFormatPr defaultColWidth="3.33333333333333" defaultRowHeight="14.1" customHeight="1"/>
  <cols>
    <col min="1" max="34" width="3.33333333333333" style="2" customWidth="1"/>
    <col min="35" max="36" width="3.33333333333333" style="2"/>
    <col min="37" max="41" width="8" style="2" customWidth="1"/>
    <col min="42" max="44" width="7" style="2" customWidth="1"/>
    <col min="45" max="45" width="9" style="2" customWidth="1"/>
    <col min="46" max="50" width="7" style="2" customWidth="1"/>
    <col min="51" max="16384" width="3.33333333333333" style="2"/>
  </cols>
  <sheetData>
    <row r="1" ht="24.95" customHeight="1" spans="2:68">
      <c r="B1" s="3" t="s">
        <v>480</v>
      </c>
      <c r="C1" s="4"/>
      <c r="D1" s="4"/>
      <c r="E1" s="4"/>
      <c r="F1" s="4"/>
      <c r="G1" s="4"/>
      <c r="H1" s="4"/>
      <c r="I1" s="4"/>
      <c r="J1" s="106"/>
      <c r="K1" s="6" t="s">
        <v>418</v>
      </c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8"/>
      <c r="W1" s="8" t="str">
        <f>IF(项目名称&lt;&gt;0,项目名称,"")</f>
        <v>镇江海纳川物流产业发展有限责任公司
罐区及船舶发放VOC治理项目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10"/>
      <c r="AI1" s="11" t="s">
        <v>419</v>
      </c>
      <c r="AK1" s="391">
        <v>50</v>
      </c>
      <c r="AL1" s="391">
        <v>30</v>
      </c>
      <c r="AM1" s="391">
        <v>20</v>
      </c>
      <c r="AN1" s="391">
        <v>15</v>
      </c>
      <c r="AO1" s="391">
        <v>10</v>
      </c>
      <c r="AP1" s="391">
        <v>8</v>
      </c>
      <c r="AQ1" s="391">
        <v>5</v>
      </c>
      <c r="AR1" s="391">
        <v>3</v>
      </c>
      <c r="AS1" s="391">
        <v>2</v>
      </c>
      <c r="AT1" s="391">
        <v>1</v>
      </c>
      <c r="AU1" s="391">
        <v>0.5</v>
      </c>
      <c r="AV1" s="391">
        <v>0.2</v>
      </c>
      <c r="AW1" s="391">
        <v>0.1</v>
      </c>
      <c r="AX1" s="391"/>
    </row>
    <row r="2" ht="20.1" customHeight="1" spans="2:68">
      <c r="B2" s="12"/>
      <c r="C2" s="13"/>
      <c r="D2" s="13"/>
      <c r="E2" s="13"/>
      <c r="F2" s="13"/>
      <c r="G2" s="13"/>
      <c r="H2" s="13"/>
      <c r="I2" s="13"/>
      <c r="J2" s="109"/>
      <c r="K2" s="15" t="s">
        <v>46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7" t="s">
        <v>3</v>
      </c>
      <c r="X2" s="18"/>
      <c r="Y2" s="18"/>
      <c r="Z2" s="19" t="str">
        <f>工程号</f>
        <v>202321</v>
      </c>
      <c r="AA2" s="20"/>
      <c r="AB2" s="21"/>
      <c r="AC2" s="22" t="s">
        <v>5</v>
      </c>
      <c r="AD2" s="23"/>
      <c r="AE2" s="24"/>
      <c r="AF2" s="19" t="str">
        <f>IF(主项号&lt;&gt;0,主项号,"")</f>
        <v>02</v>
      </c>
      <c r="AG2" s="20"/>
      <c r="AH2" s="25"/>
    </row>
    <row r="3" ht="20.1" customHeight="1" spans="2:68">
      <c r="B3" s="12"/>
      <c r="C3" s="13"/>
      <c r="D3" s="13"/>
      <c r="E3" s="13"/>
      <c r="F3" s="13"/>
      <c r="G3" s="13"/>
      <c r="H3" s="13"/>
      <c r="I3" s="13"/>
      <c r="J3" s="109"/>
      <c r="K3" s="226" t="s">
        <v>556</v>
      </c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4"/>
      <c r="W3" s="29" t="s">
        <v>8</v>
      </c>
      <c r="X3" s="23"/>
      <c r="Y3" s="23"/>
      <c r="Z3" s="30" t="str">
        <f>工程号&amp;"-"&amp;主项号&amp;"K03-13/0"</f>
        <v>202321-02K03-13/0</v>
      </c>
      <c r="AA3" s="30"/>
      <c r="AB3" s="30"/>
      <c r="AC3" s="30"/>
      <c r="AD3" s="30"/>
      <c r="AE3" s="30"/>
      <c r="AF3" s="30"/>
      <c r="AG3" s="30"/>
      <c r="AH3" s="31"/>
    </row>
    <row r="4" ht="20.1" customHeight="1" spans="2:68">
      <c r="B4" s="112"/>
      <c r="C4" s="113"/>
      <c r="D4" s="113"/>
      <c r="E4" s="113"/>
      <c r="F4" s="113"/>
      <c r="G4" s="113"/>
      <c r="H4" s="113"/>
      <c r="I4" s="113"/>
      <c r="J4" s="114"/>
      <c r="K4" s="100" t="s">
        <v>9</v>
      </c>
      <c r="L4" s="100"/>
      <c r="M4" s="283"/>
      <c r="N4" s="284"/>
      <c r="O4" s="285"/>
      <c r="P4" s="285"/>
      <c r="Q4" s="285"/>
      <c r="R4" s="285"/>
      <c r="S4" s="285"/>
      <c r="T4" s="285"/>
      <c r="U4" s="285"/>
      <c r="V4" s="286"/>
      <c r="W4" s="34" t="s">
        <v>10</v>
      </c>
      <c r="X4" s="35"/>
      <c r="Y4" s="36"/>
      <c r="Z4" s="40" t="str">
        <f>设计阶段</f>
        <v>施工图</v>
      </c>
      <c r="AA4" s="41"/>
      <c r="AB4" s="42"/>
      <c r="AC4" s="43" t="s">
        <v>12</v>
      </c>
      <c r="AD4" s="43"/>
      <c r="AE4" s="43"/>
      <c r="AF4" s="44"/>
      <c r="AG4" s="44"/>
      <c r="AH4" s="45"/>
    </row>
    <row r="5" s="1" customFormat="1" ht="17.1" customHeight="1" spans="2:68">
      <c r="B5" s="193" t="s">
        <v>421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5"/>
      <c r="N5" s="196" t="s">
        <v>557</v>
      </c>
      <c r="O5" s="197"/>
      <c r="P5" s="197"/>
      <c r="Q5" s="197"/>
      <c r="R5" s="197"/>
      <c r="S5" s="197"/>
      <c r="T5" s="198"/>
      <c r="U5" s="196" t="s">
        <v>558</v>
      </c>
      <c r="V5" s="197"/>
      <c r="W5" s="197"/>
      <c r="X5" s="197"/>
      <c r="Y5" s="197"/>
      <c r="Z5" s="197"/>
      <c r="AA5" s="198"/>
      <c r="AB5" s="196" t="s">
        <v>559</v>
      </c>
      <c r="AC5" s="197"/>
      <c r="AD5" s="197"/>
      <c r="AE5" s="197"/>
      <c r="AF5" s="197"/>
      <c r="AG5" s="197"/>
      <c r="AH5" s="199"/>
      <c r="AV5" s="392"/>
      <c r="AW5" s="393"/>
      <c r="AX5" s="393"/>
      <c r="AY5" s="393"/>
      <c r="AZ5" s="393"/>
      <c r="BA5" s="393"/>
      <c r="BB5" s="393"/>
      <c r="BC5" s="392"/>
      <c r="BD5" s="393"/>
      <c r="BE5" s="393"/>
      <c r="BF5" s="393"/>
      <c r="BG5" s="393"/>
      <c r="BH5" s="393"/>
      <c r="BI5" s="393"/>
      <c r="BJ5" s="392"/>
      <c r="BK5" s="393"/>
      <c r="BL5" s="393"/>
      <c r="BM5" s="393"/>
      <c r="BN5" s="393"/>
      <c r="BO5" s="393"/>
      <c r="BP5" s="393"/>
    </row>
    <row r="6" s="1" customFormat="1" ht="17.1" customHeight="1" spans="2:68">
      <c r="B6" s="121" t="s">
        <v>560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3"/>
      <c r="N6" s="124" t="s">
        <v>561</v>
      </c>
      <c r="O6" s="200"/>
      <c r="P6" s="200"/>
      <c r="Q6" s="200"/>
      <c r="R6" s="200"/>
      <c r="S6" s="200"/>
      <c r="T6" s="201"/>
      <c r="U6" s="124" t="s">
        <v>562</v>
      </c>
      <c r="V6" s="200"/>
      <c r="W6" s="200"/>
      <c r="X6" s="200"/>
      <c r="Y6" s="200"/>
      <c r="Z6" s="200"/>
      <c r="AA6" s="201"/>
      <c r="AB6" s="124" t="s">
        <v>563</v>
      </c>
      <c r="AC6" s="200"/>
      <c r="AD6" s="200"/>
      <c r="AE6" s="200"/>
      <c r="AF6" s="200"/>
      <c r="AG6" s="200"/>
      <c r="AH6" s="202"/>
      <c r="AJ6" s="394"/>
      <c r="AK6" s="395"/>
      <c r="AL6" s="395"/>
      <c r="AM6" s="395"/>
      <c r="AN6" s="395"/>
      <c r="AO6" s="395"/>
      <c r="AP6" s="395"/>
      <c r="AQ6" s="395"/>
      <c r="AR6" s="395"/>
      <c r="AS6" s="395"/>
      <c r="AT6" s="395"/>
      <c r="AU6" s="395"/>
      <c r="AV6" s="396"/>
      <c r="AW6" s="396"/>
      <c r="AX6" s="396"/>
      <c r="AY6" s="396"/>
      <c r="AZ6" s="396"/>
      <c r="BA6" s="396"/>
      <c r="BB6" s="396"/>
      <c r="BC6" s="397"/>
      <c r="BD6" s="397"/>
      <c r="BE6" s="397"/>
      <c r="BF6" s="397"/>
      <c r="BG6" s="397"/>
      <c r="BH6" s="397"/>
      <c r="BI6" s="397"/>
      <c r="BJ6" s="397"/>
      <c r="BK6" s="397"/>
      <c r="BL6" s="397"/>
      <c r="BM6" s="397"/>
      <c r="BN6" s="397"/>
      <c r="BO6" s="397"/>
      <c r="BP6" s="397"/>
    </row>
    <row r="7" s="1" customFormat="1" ht="17.1" customHeight="1" spans="2:68"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30"/>
      <c r="N7" s="203"/>
      <c r="O7" s="204"/>
      <c r="P7" s="204"/>
      <c r="Q7" s="204"/>
      <c r="R7" s="204"/>
      <c r="S7" s="204"/>
      <c r="T7" s="205"/>
      <c r="U7" s="203"/>
      <c r="V7" s="204"/>
      <c r="W7" s="204"/>
      <c r="X7" s="204"/>
      <c r="Y7" s="204"/>
      <c r="Z7" s="204"/>
      <c r="AA7" s="205"/>
      <c r="AB7" s="203"/>
      <c r="AC7" s="204"/>
      <c r="AD7" s="204"/>
      <c r="AE7" s="204"/>
      <c r="AF7" s="204"/>
      <c r="AG7" s="204"/>
      <c r="AH7" s="206"/>
      <c r="AJ7" s="395"/>
      <c r="AK7" s="395"/>
      <c r="AL7" s="395"/>
      <c r="AM7" s="395"/>
      <c r="AN7" s="395"/>
      <c r="AO7" s="395"/>
      <c r="AP7" s="395"/>
      <c r="AQ7" s="395"/>
      <c r="AR7" s="395"/>
      <c r="AS7" s="395"/>
      <c r="AT7" s="395"/>
      <c r="AU7" s="395"/>
      <c r="AV7" s="396"/>
      <c r="AW7" s="396"/>
      <c r="AX7" s="396"/>
      <c r="AY7" s="396"/>
      <c r="AZ7" s="396"/>
      <c r="BA7" s="396"/>
      <c r="BB7" s="396"/>
      <c r="BC7" s="397"/>
      <c r="BD7" s="397"/>
      <c r="BE7" s="397"/>
      <c r="BF7" s="397"/>
      <c r="BG7" s="397"/>
      <c r="BH7" s="397"/>
      <c r="BI7" s="397"/>
      <c r="BJ7" s="397"/>
      <c r="BK7" s="397"/>
      <c r="BL7" s="397"/>
      <c r="BM7" s="397"/>
      <c r="BN7" s="397"/>
      <c r="BO7" s="397"/>
      <c r="BP7" s="397"/>
    </row>
    <row r="8" s="1" customFormat="1" ht="17.1" customHeight="1" spans="2:68">
      <c r="B8" s="193" t="s">
        <v>425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8"/>
      <c r="N8" s="135" t="s">
        <v>106</v>
      </c>
      <c r="O8" s="135"/>
      <c r="P8" s="135"/>
      <c r="Q8" s="135"/>
      <c r="R8" s="135"/>
      <c r="S8" s="135"/>
      <c r="T8" s="136"/>
      <c r="U8" s="135" t="s">
        <v>106</v>
      </c>
      <c r="V8" s="135"/>
      <c r="W8" s="135"/>
      <c r="X8" s="135"/>
      <c r="Y8" s="135"/>
      <c r="Z8" s="135"/>
      <c r="AA8" s="136"/>
      <c r="AB8" s="135" t="s">
        <v>106</v>
      </c>
      <c r="AC8" s="135"/>
      <c r="AD8" s="135"/>
      <c r="AE8" s="135"/>
      <c r="AF8" s="135"/>
      <c r="AG8" s="135"/>
      <c r="AH8" s="209"/>
      <c r="AV8" s="398"/>
      <c r="AW8" s="51"/>
      <c r="AX8" s="51"/>
      <c r="AY8" s="51"/>
      <c r="AZ8" s="51"/>
      <c r="BA8" s="51"/>
      <c r="BB8" s="51"/>
      <c r="BC8" s="398"/>
      <c r="BD8" s="51"/>
      <c r="BE8" s="51"/>
      <c r="BF8" s="51"/>
      <c r="BG8" s="51"/>
      <c r="BH8" s="51"/>
      <c r="BI8" s="51"/>
      <c r="BJ8" s="398"/>
      <c r="BK8" s="51"/>
      <c r="BL8" s="51"/>
      <c r="BM8" s="51"/>
      <c r="BN8" s="51"/>
      <c r="BO8" s="51"/>
      <c r="BP8" s="51"/>
    </row>
    <row r="9" s="1" customFormat="1" ht="17.1" customHeight="1" spans="2:68">
      <c r="B9" s="193" t="s">
        <v>564</v>
      </c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8"/>
      <c r="N9" s="135" t="s">
        <v>565</v>
      </c>
      <c r="O9" s="139"/>
      <c r="P9" s="139"/>
      <c r="Q9" s="139"/>
      <c r="R9" s="139"/>
      <c r="S9" s="139"/>
      <c r="T9" s="140"/>
      <c r="U9" s="135" t="s">
        <v>566</v>
      </c>
      <c r="V9" s="139"/>
      <c r="W9" s="139"/>
      <c r="X9" s="139"/>
      <c r="Y9" s="139"/>
      <c r="Z9" s="139"/>
      <c r="AA9" s="140"/>
      <c r="AB9" s="135" t="s">
        <v>567</v>
      </c>
      <c r="AC9" s="139"/>
      <c r="AD9" s="139"/>
      <c r="AE9" s="139"/>
      <c r="AF9" s="139"/>
      <c r="AG9" s="139"/>
      <c r="AH9" s="210"/>
      <c r="AV9" s="399"/>
      <c r="AW9" s="400"/>
      <c r="AX9" s="400"/>
      <c r="AY9" s="400"/>
      <c r="AZ9" s="400"/>
      <c r="BA9" s="400"/>
      <c r="BB9" s="400"/>
      <c r="BC9" s="398"/>
      <c r="BD9" s="51"/>
      <c r="BE9" s="51"/>
      <c r="BF9" s="51"/>
      <c r="BG9" s="51"/>
      <c r="BH9" s="51"/>
      <c r="BI9" s="51"/>
      <c r="BJ9" s="398"/>
      <c r="BK9" s="51"/>
      <c r="BL9" s="51"/>
      <c r="BM9" s="51"/>
      <c r="BN9" s="51"/>
      <c r="BO9" s="51"/>
      <c r="BP9" s="51"/>
    </row>
    <row r="10" s="1" customFormat="1" ht="17.1" customHeight="1" spans="2:68">
      <c r="B10" s="26" t="s">
        <v>428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264"/>
      <c r="AJ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</row>
    <row r="11" s="1" customFormat="1" ht="17.1" customHeight="1" spans="2:68">
      <c r="B11" s="193" t="s">
        <v>429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8"/>
      <c r="N11" s="158" t="s">
        <v>430</v>
      </c>
      <c r="O11" s="155"/>
      <c r="P11" s="155"/>
      <c r="Q11" s="155"/>
      <c r="R11" s="155"/>
      <c r="S11" s="155"/>
      <c r="T11" s="159"/>
      <c r="U11" s="158" t="s">
        <v>430</v>
      </c>
      <c r="V11" s="155"/>
      <c r="W11" s="155"/>
      <c r="X11" s="155"/>
      <c r="Y11" s="155"/>
      <c r="Z11" s="155"/>
      <c r="AA11" s="159"/>
      <c r="AB11" s="158" t="s">
        <v>430</v>
      </c>
      <c r="AC11" s="155"/>
      <c r="AD11" s="155"/>
      <c r="AE11" s="155"/>
      <c r="AF11" s="155"/>
      <c r="AG11" s="155"/>
      <c r="AH11" s="156"/>
      <c r="AV11" s="51"/>
      <c r="AW11" s="51"/>
      <c r="AX11" s="51"/>
      <c r="AY11" s="51"/>
      <c r="AZ11" s="51"/>
      <c r="BA11" s="51"/>
      <c r="BB11" s="51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</row>
    <row r="12" s="1" customFormat="1" ht="17.1" customHeight="1" spans="2:68">
      <c r="B12" s="193" t="s">
        <v>568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8"/>
      <c r="N12" s="158" t="s">
        <v>569</v>
      </c>
      <c r="O12" s="155"/>
      <c r="P12" s="155"/>
      <c r="Q12" s="155"/>
      <c r="R12" s="155"/>
      <c r="S12" s="155"/>
      <c r="T12" s="159"/>
      <c r="U12" s="158" t="s">
        <v>570</v>
      </c>
      <c r="V12" s="155"/>
      <c r="W12" s="155"/>
      <c r="X12" s="155"/>
      <c r="Y12" s="155"/>
      <c r="Z12" s="155"/>
      <c r="AA12" s="159"/>
      <c r="AB12" s="158">
        <v>0.00075</v>
      </c>
      <c r="AC12" s="155"/>
      <c r="AD12" s="155"/>
      <c r="AE12" s="155"/>
      <c r="AF12" s="155"/>
      <c r="AG12" s="155"/>
      <c r="AH12" s="156"/>
      <c r="AV12" s="398"/>
      <c r="AW12" s="51"/>
      <c r="AX12" s="51"/>
      <c r="AY12" s="51"/>
      <c r="AZ12" s="51"/>
      <c r="BA12" s="51"/>
      <c r="BB12" s="51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</row>
    <row r="13" s="1" customFormat="1" ht="17.1" customHeight="1" spans="2:68">
      <c r="B13" s="193" t="s">
        <v>571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8"/>
      <c r="N13" s="158">
        <v>25</v>
      </c>
      <c r="O13" s="155"/>
      <c r="P13" s="155"/>
      <c r="Q13" s="155"/>
      <c r="R13" s="155"/>
      <c r="S13" s="155"/>
      <c r="T13" s="159"/>
      <c r="U13" s="158">
        <v>25</v>
      </c>
      <c r="V13" s="155"/>
      <c r="W13" s="155"/>
      <c r="X13" s="155"/>
      <c r="Y13" s="155"/>
      <c r="Z13" s="155"/>
      <c r="AA13" s="159"/>
      <c r="AB13" s="158">
        <v>25</v>
      </c>
      <c r="AC13" s="155"/>
      <c r="AD13" s="155"/>
      <c r="AE13" s="155"/>
      <c r="AF13" s="155"/>
      <c r="AG13" s="155"/>
      <c r="AH13" s="156"/>
      <c r="AV13" s="398"/>
      <c r="AW13" s="51"/>
      <c r="AX13" s="51"/>
      <c r="AY13" s="51"/>
      <c r="AZ13" s="51"/>
      <c r="BA13" s="51"/>
      <c r="BB13" s="51"/>
      <c r="BC13" s="401"/>
      <c r="BD13" s="89"/>
      <c r="BE13" s="89"/>
      <c r="BF13" s="89"/>
      <c r="BG13" s="89"/>
      <c r="BH13" s="89"/>
      <c r="BI13" s="89"/>
      <c r="BJ13" s="401"/>
      <c r="BK13" s="89"/>
      <c r="BL13" s="89"/>
      <c r="BM13" s="89"/>
      <c r="BN13" s="89"/>
      <c r="BO13" s="89"/>
      <c r="BP13" s="89"/>
    </row>
    <row r="14" s="1" customFormat="1" ht="17.1" customHeight="1" spans="2:68">
      <c r="B14" s="193" t="s">
        <v>572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8"/>
      <c r="N14" s="158"/>
      <c r="O14" s="155"/>
      <c r="P14" s="155"/>
      <c r="Q14" s="155"/>
      <c r="R14" s="155"/>
      <c r="S14" s="155"/>
      <c r="T14" s="159"/>
      <c r="U14" s="158"/>
      <c r="V14" s="155"/>
      <c r="W14" s="155"/>
      <c r="X14" s="155"/>
      <c r="Y14" s="155"/>
      <c r="Z14" s="155"/>
      <c r="AA14" s="159"/>
      <c r="AB14" s="158"/>
      <c r="AC14" s="155"/>
      <c r="AD14" s="155"/>
      <c r="AE14" s="155"/>
      <c r="AF14" s="155"/>
      <c r="AG14" s="155"/>
      <c r="AH14" s="156"/>
      <c r="AV14" s="398"/>
      <c r="AW14" s="51"/>
      <c r="AX14" s="51"/>
      <c r="AY14" s="51"/>
      <c r="AZ14" s="51"/>
      <c r="BA14" s="51"/>
      <c r="BB14" s="51"/>
      <c r="BC14" s="401"/>
      <c r="BD14" s="89"/>
      <c r="BE14" s="89"/>
      <c r="BF14" s="89"/>
      <c r="BG14" s="89"/>
      <c r="BH14" s="89"/>
      <c r="BI14" s="89"/>
      <c r="BJ14" s="401"/>
      <c r="BK14" s="89"/>
      <c r="BL14" s="89"/>
      <c r="BM14" s="89"/>
      <c r="BN14" s="89"/>
      <c r="BO14" s="89"/>
      <c r="BP14" s="89"/>
    </row>
    <row r="15" s="1" customFormat="1" ht="17.1" customHeight="1" spans="2:68">
      <c r="B15" s="26" t="s">
        <v>433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264"/>
      <c r="AJ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</row>
    <row r="16" s="1" customFormat="1" ht="17.1" customHeight="1" spans="2:68">
      <c r="B16" s="193" t="s">
        <v>434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8"/>
      <c r="N16" s="402"/>
      <c r="O16" s="274"/>
      <c r="P16" s="274"/>
      <c r="Q16" s="274"/>
      <c r="R16" s="274"/>
      <c r="S16" s="274"/>
      <c r="T16" s="275"/>
      <c r="U16" s="402"/>
      <c r="V16" s="274"/>
      <c r="W16" s="274"/>
      <c r="X16" s="274"/>
      <c r="Y16" s="274"/>
      <c r="Z16" s="274"/>
      <c r="AA16" s="275"/>
      <c r="AB16" s="402"/>
      <c r="AC16" s="274"/>
      <c r="AD16" s="274"/>
      <c r="AE16" s="274"/>
      <c r="AF16" s="274"/>
      <c r="AG16" s="274"/>
      <c r="AH16" s="403"/>
      <c r="AV16" s="398"/>
      <c r="AW16" s="51"/>
      <c r="AX16" s="51"/>
      <c r="AY16" s="51"/>
      <c r="AZ16" s="51"/>
      <c r="BA16" s="51"/>
      <c r="BB16" s="51"/>
      <c r="BC16" s="398"/>
      <c r="BD16" s="51"/>
      <c r="BE16" s="51"/>
      <c r="BF16" s="51"/>
      <c r="BG16" s="51"/>
      <c r="BH16" s="51"/>
      <c r="BI16" s="51"/>
      <c r="BJ16" s="398"/>
      <c r="BK16" s="51"/>
      <c r="BL16" s="51"/>
      <c r="BM16" s="51"/>
      <c r="BN16" s="51"/>
      <c r="BO16" s="51"/>
      <c r="BP16" s="51"/>
    </row>
    <row r="17" s="1" customFormat="1" ht="17.1" customHeight="1" spans="2:68">
      <c r="B17" s="193" t="s">
        <v>436</v>
      </c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8"/>
      <c r="N17" s="613" t="s">
        <v>573</v>
      </c>
      <c r="O17" s="136"/>
      <c r="P17" s="136"/>
      <c r="Q17" s="136"/>
      <c r="R17" s="136"/>
      <c r="S17" s="136"/>
      <c r="T17" s="136"/>
      <c r="U17" s="136" t="s">
        <v>574</v>
      </c>
      <c r="V17" s="136"/>
      <c r="W17" s="136"/>
      <c r="X17" s="136"/>
      <c r="Y17" s="136"/>
      <c r="Z17" s="136"/>
      <c r="AA17" s="136"/>
      <c r="AB17" s="136" t="s">
        <v>575</v>
      </c>
      <c r="AC17" s="136"/>
      <c r="AD17" s="136"/>
      <c r="AE17" s="136"/>
      <c r="AF17" s="136"/>
      <c r="AG17" s="136"/>
      <c r="AH17" s="209"/>
      <c r="AV17" s="398"/>
      <c r="AW17" s="51"/>
      <c r="AX17" s="51"/>
      <c r="AY17" s="51"/>
      <c r="AZ17" s="51"/>
      <c r="BA17" s="51"/>
      <c r="BB17" s="51"/>
      <c r="BC17" s="398"/>
      <c r="BD17" s="51"/>
      <c r="BE17" s="51"/>
      <c r="BF17" s="51"/>
      <c r="BG17" s="51"/>
      <c r="BH17" s="51"/>
      <c r="BI17" s="51"/>
      <c r="BJ17" s="398"/>
      <c r="BK17" s="51"/>
      <c r="BL17" s="51"/>
      <c r="BM17" s="51"/>
      <c r="BN17" s="51"/>
      <c r="BO17" s="51"/>
      <c r="BP17" s="51"/>
    </row>
    <row r="18" s="1" customFormat="1" ht="17.1" customHeight="1" spans="2:68">
      <c r="B18" s="193" t="s">
        <v>441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8"/>
      <c r="N18" s="157" t="s">
        <v>220</v>
      </c>
      <c r="O18" s="157"/>
      <c r="P18" s="157"/>
      <c r="Q18" s="157"/>
      <c r="R18" s="157"/>
      <c r="S18" s="157"/>
      <c r="T18" s="157"/>
      <c r="U18" s="157" t="s">
        <v>220</v>
      </c>
      <c r="V18" s="157"/>
      <c r="W18" s="157"/>
      <c r="X18" s="157"/>
      <c r="Y18" s="157"/>
      <c r="Z18" s="157"/>
      <c r="AA18" s="157"/>
      <c r="AB18" s="157" t="s">
        <v>220</v>
      </c>
      <c r="AC18" s="157"/>
      <c r="AD18" s="157"/>
      <c r="AE18" s="157"/>
      <c r="AF18" s="157"/>
      <c r="AG18" s="157"/>
      <c r="AH18" s="404"/>
      <c r="AV18" s="398"/>
      <c r="AW18" s="51"/>
      <c r="AX18" s="51"/>
      <c r="AY18" s="51"/>
      <c r="AZ18" s="51"/>
      <c r="BA18" s="51"/>
      <c r="BB18" s="51"/>
      <c r="BC18" s="398"/>
      <c r="BD18" s="51"/>
      <c r="BE18" s="51"/>
      <c r="BF18" s="51"/>
      <c r="BG18" s="51"/>
      <c r="BH18" s="51"/>
      <c r="BI18" s="51"/>
      <c r="BJ18" s="398"/>
      <c r="BK18" s="51"/>
      <c r="BL18" s="51"/>
      <c r="BM18" s="51"/>
      <c r="BN18" s="51"/>
      <c r="BO18" s="51"/>
      <c r="BP18" s="51"/>
    </row>
    <row r="19" s="1" customFormat="1" ht="17.1" customHeight="1" spans="2:68">
      <c r="B19" s="193" t="s">
        <v>444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8"/>
      <c r="N19" s="158" t="s">
        <v>110</v>
      </c>
      <c r="O19" s="155"/>
      <c r="P19" s="155"/>
      <c r="Q19" s="155"/>
      <c r="R19" s="155"/>
      <c r="S19" s="155"/>
      <c r="T19" s="159"/>
      <c r="U19" s="158" t="s">
        <v>110</v>
      </c>
      <c r="V19" s="155"/>
      <c r="W19" s="155"/>
      <c r="X19" s="155"/>
      <c r="Y19" s="155"/>
      <c r="Z19" s="155"/>
      <c r="AA19" s="159"/>
      <c r="AB19" s="158" t="s">
        <v>110</v>
      </c>
      <c r="AC19" s="155"/>
      <c r="AD19" s="155"/>
      <c r="AE19" s="155"/>
      <c r="AF19" s="155"/>
      <c r="AG19" s="155"/>
      <c r="AH19" s="156"/>
      <c r="AV19" s="398"/>
      <c r="AW19" s="51"/>
      <c r="AX19" s="51"/>
      <c r="AY19" s="51"/>
      <c r="AZ19" s="51"/>
      <c r="BA19" s="51"/>
      <c r="BB19" s="51"/>
      <c r="BC19" s="398"/>
      <c r="BD19" s="51"/>
      <c r="BE19" s="51"/>
      <c r="BF19" s="51"/>
      <c r="BG19" s="51"/>
      <c r="BH19" s="51"/>
      <c r="BI19" s="51"/>
      <c r="BJ19" s="398"/>
      <c r="BK19" s="51"/>
      <c r="BL19" s="51"/>
      <c r="BM19" s="51"/>
      <c r="BN19" s="51"/>
      <c r="BO19" s="51"/>
      <c r="BP19" s="51"/>
    </row>
    <row r="20" s="1" customFormat="1" ht="17.1" customHeight="1" spans="2:68">
      <c r="B20" s="193" t="s">
        <v>535</v>
      </c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8"/>
      <c r="N20" s="158" t="s">
        <v>182</v>
      </c>
      <c r="O20" s="155"/>
      <c r="P20" s="155"/>
      <c r="Q20" s="155"/>
      <c r="R20" s="155"/>
      <c r="S20" s="155"/>
      <c r="T20" s="159"/>
      <c r="U20" s="158" t="s">
        <v>182</v>
      </c>
      <c r="V20" s="155"/>
      <c r="W20" s="155"/>
      <c r="X20" s="155"/>
      <c r="Y20" s="155"/>
      <c r="Z20" s="155"/>
      <c r="AA20" s="159"/>
      <c r="AB20" s="158" t="s">
        <v>182</v>
      </c>
      <c r="AC20" s="155"/>
      <c r="AD20" s="155"/>
      <c r="AE20" s="155"/>
      <c r="AF20" s="155"/>
      <c r="AG20" s="155"/>
      <c r="AH20" s="156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</row>
    <row r="21" s="1" customFormat="1" ht="17.1" customHeight="1" spans="2:68">
      <c r="B21" s="193" t="s">
        <v>512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8"/>
      <c r="N21" s="158" t="s">
        <v>467</v>
      </c>
      <c r="O21" s="155"/>
      <c r="P21" s="155"/>
      <c r="Q21" s="155"/>
      <c r="R21" s="155"/>
      <c r="S21" s="155"/>
      <c r="T21" s="159"/>
      <c r="U21" s="158" t="s">
        <v>467</v>
      </c>
      <c r="V21" s="155"/>
      <c r="W21" s="155"/>
      <c r="X21" s="155"/>
      <c r="Y21" s="155"/>
      <c r="Z21" s="155"/>
      <c r="AA21" s="159"/>
      <c r="AB21" s="157" t="s">
        <v>467</v>
      </c>
      <c r="AC21" s="157"/>
      <c r="AD21" s="157"/>
      <c r="AE21" s="157"/>
      <c r="AF21" s="157"/>
      <c r="AG21" s="157"/>
      <c r="AH21" s="404"/>
      <c r="AV21" s="398"/>
      <c r="AW21" s="51"/>
      <c r="AX21" s="51"/>
      <c r="AY21" s="51"/>
      <c r="AZ21" s="51"/>
      <c r="BA21" s="51"/>
      <c r="BB21" s="51"/>
      <c r="BC21" s="398"/>
      <c r="BD21" s="51"/>
      <c r="BE21" s="51"/>
      <c r="BF21" s="51"/>
      <c r="BG21" s="51"/>
      <c r="BH21" s="51"/>
      <c r="BI21" s="51"/>
      <c r="BJ21" s="398"/>
      <c r="BK21" s="51"/>
      <c r="BL21" s="51"/>
      <c r="BM21" s="51"/>
      <c r="BN21" s="51"/>
      <c r="BO21" s="51"/>
      <c r="BP21" s="51"/>
    </row>
    <row r="22" s="1" customFormat="1" ht="17.1" customHeight="1" spans="2:68">
      <c r="B22" s="193" t="s">
        <v>536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8"/>
      <c r="N22" s="158" t="s">
        <v>300</v>
      </c>
      <c r="O22" s="155"/>
      <c r="P22" s="155"/>
      <c r="Q22" s="155"/>
      <c r="R22" s="155"/>
      <c r="S22" s="155"/>
      <c r="T22" s="159"/>
      <c r="U22" s="158" t="s">
        <v>300</v>
      </c>
      <c r="V22" s="155"/>
      <c r="W22" s="155"/>
      <c r="X22" s="155"/>
      <c r="Y22" s="155"/>
      <c r="Z22" s="155"/>
      <c r="AA22" s="159"/>
      <c r="AB22" s="157" t="s">
        <v>300</v>
      </c>
      <c r="AC22" s="157"/>
      <c r="AD22" s="157"/>
      <c r="AE22" s="157"/>
      <c r="AF22" s="157"/>
      <c r="AG22" s="157"/>
      <c r="AH22" s="404"/>
      <c r="AV22" s="51"/>
      <c r="AW22" s="51"/>
      <c r="AX22" s="51"/>
      <c r="AY22" s="51"/>
      <c r="AZ22" s="51"/>
      <c r="BA22" s="51"/>
      <c r="BB22" s="51"/>
      <c r="BC22" s="398"/>
      <c r="BD22" s="51"/>
      <c r="BE22" s="51"/>
      <c r="BF22" s="51"/>
      <c r="BG22" s="51"/>
      <c r="BH22" s="51"/>
      <c r="BI22" s="51"/>
      <c r="BJ22" s="398"/>
      <c r="BK22" s="51"/>
      <c r="BL22" s="51"/>
      <c r="BM22" s="51"/>
      <c r="BN22" s="51"/>
      <c r="BO22" s="51"/>
      <c r="BP22" s="51"/>
    </row>
    <row r="23" s="1" customFormat="1" ht="17.1" customHeight="1" spans="2:68">
      <c r="B23" s="193" t="s">
        <v>576</v>
      </c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8"/>
      <c r="N23" s="158" t="s">
        <v>88</v>
      </c>
      <c r="O23" s="155"/>
      <c r="P23" s="155"/>
      <c r="Q23" s="155"/>
      <c r="R23" s="155"/>
      <c r="S23" s="155"/>
      <c r="T23" s="159"/>
      <c r="U23" s="158" t="s">
        <v>88</v>
      </c>
      <c r="V23" s="155"/>
      <c r="W23" s="155"/>
      <c r="X23" s="155"/>
      <c r="Y23" s="155"/>
      <c r="Z23" s="155"/>
      <c r="AA23" s="159"/>
      <c r="AB23" s="158" t="s">
        <v>88</v>
      </c>
      <c r="AC23" s="155"/>
      <c r="AD23" s="155"/>
      <c r="AE23" s="155"/>
      <c r="AF23" s="155"/>
      <c r="AG23" s="155"/>
      <c r="AH23" s="156"/>
      <c r="AV23" s="398"/>
      <c r="AW23" s="51"/>
      <c r="AX23" s="51"/>
      <c r="AY23" s="51"/>
      <c r="AZ23" s="51"/>
      <c r="BA23" s="51"/>
      <c r="BB23" s="51"/>
      <c r="BC23" s="398"/>
      <c r="BD23" s="51"/>
      <c r="BE23" s="51"/>
      <c r="BF23" s="51"/>
      <c r="BG23" s="51"/>
      <c r="BH23" s="51"/>
      <c r="BI23" s="51"/>
      <c r="BJ23" s="398"/>
      <c r="BK23" s="51"/>
      <c r="BL23" s="51"/>
      <c r="BM23" s="51"/>
      <c r="BN23" s="51"/>
      <c r="BO23" s="51"/>
      <c r="BP23" s="51"/>
    </row>
    <row r="24" s="1" customFormat="1" ht="17.1" customHeight="1" spans="2:68">
      <c r="B24" s="193" t="s">
        <v>446</v>
      </c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8"/>
      <c r="N24" s="158" t="s">
        <v>88</v>
      </c>
      <c r="O24" s="155"/>
      <c r="P24" s="155"/>
      <c r="Q24" s="155"/>
      <c r="R24" s="155"/>
      <c r="S24" s="155"/>
      <c r="T24" s="159"/>
      <c r="U24" s="158" t="s">
        <v>88</v>
      </c>
      <c r="V24" s="155"/>
      <c r="W24" s="155"/>
      <c r="X24" s="155"/>
      <c r="Y24" s="155"/>
      <c r="Z24" s="155"/>
      <c r="AA24" s="159"/>
      <c r="AB24" s="157" t="s">
        <v>88</v>
      </c>
      <c r="AC24" s="157"/>
      <c r="AD24" s="157"/>
      <c r="AE24" s="157"/>
      <c r="AF24" s="157"/>
      <c r="AG24" s="157"/>
      <c r="AH24" s="404"/>
      <c r="AV24" s="398"/>
      <c r="AW24" s="51"/>
      <c r="AX24" s="51"/>
      <c r="AY24" s="51"/>
      <c r="AZ24" s="51"/>
      <c r="BA24" s="51"/>
      <c r="BB24" s="51"/>
      <c r="BC24" s="398"/>
      <c r="BD24" s="51"/>
      <c r="BE24" s="51"/>
      <c r="BF24" s="51"/>
      <c r="BG24" s="51"/>
      <c r="BH24" s="51"/>
      <c r="BI24" s="51"/>
      <c r="BJ24" s="398"/>
      <c r="BK24" s="51"/>
      <c r="BL24" s="51"/>
      <c r="BM24" s="51"/>
      <c r="BN24" s="51"/>
      <c r="BO24" s="51"/>
      <c r="BP24" s="51"/>
    </row>
    <row r="25" s="1" customFormat="1" ht="17.1" customHeight="1" spans="2:68">
      <c r="B25" s="193" t="s">
        <v>447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8"/>
      <c r="N25" s="158" t="s">
        <v>448</v>
      </c>
      <c r="O25" s="155"/>
      <c r="P25" s="155"/>
      <c r="Q25" s="155"/>
      <c r="R25" s="155"/>
      <c r="S25" s="155"/>
      <c r="T25" s="159"/>
      <c r="U25" s="158" t="s">
        <v>448</v>
      </c>
      <c r="V25" s="155"/>
      <c r="W25" s="155"/>
      <c r="X25" s="155"/>
      <c r="Y25" s="155"/>
      <c r="Z25" s="155"/>
      <c r="AA25" s="159"/>
      <c r="AB25" s="158" t="s">
        <v>448</v>
      </c>
      <c r="AC25" s="155"/>
      <c r="AD25" s="155"/>
      <c r="AE25" s="155"/>
      <c r="AF25" s="155"/>
      <c r="AG25" s="155"/>
      <c r="AH25" s="156"/>
      <c r="AV25" s="398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</row>
    <row r="26" s="1" customFormat="1" ht="17.1" customHeight="1" spans="2:68">
      <c r="B26" s="193" t="s">
        <v>538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8"/>
      <c r="N26" s="157" t="s">
        <v>136</v>
      </c>
      <c r="O26" s="157"/>
      <c r="P26" s="157"/>
      <c r="Q26" s="157"/>
      <c r="R26" s="157"/>
      <c r="S26" s="157"/>
      <c r="T26" s="157"/>
      <c r="U26" s="157" t="s">
        <v>136</v>
      </c>
      <c r="V26" s="157"/>
      <c r="W26" s="157"/>
      <c r="X26" s="157"/>
      <c r="Y26" s="157"/>
      <c r="Z26" s="157"/>
      <c r="AA26" s="157"/>
      <c r="AB26" s="157" t="s">
        <v>136</v>
      </c>
      <c r="AC26" s="157"/>
      <c r="AD26" s="157"/>
      <c r="AE26" s="157"/>
      <c r="AF26" s="157"/>
      <c r="AG26" s="157"/>
      <c r="AH26" s="404"/>
      <c r="AV26" s="398"/>
      <c r="AW26" s="51"/>
      <c r="AX26" s="51"/>
      <c r="AY26" s="51"/>
      <c r="AZ26" s="51"/>
      <c r="BA26" s="51"/>
      <c r="BB26" s="51"/>
      <c r="BC26" s="398"/>
      <c r="BD26" s="51"/>
      <c r="BE26" s="51"/>
      <c r="BF26" s="51"/>
      <c r="BG26" s="51"/>
      <c r="BH26" s="51"/>
      <c r="BI26" s="51"/>
      <c r="BJ26" s="398"/>
      <c r="BK26" s="51"/>
      <c r="BL26" s="51"/>
      <c r="BM26" s="51"/>
      <c r="BN26" s="51"/>
      <c r="BO26" s="51"/>
      <c r="BP26" s="51"/>
    </row>
    <row r="27" s="1" customFormat="1" ht="17.1" customHeight="1" spans="2:68">
      <c r="B27" s="193" t="s">
        <v>539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8"/>
      <c r="N27" s="158" t="s">
        <v>540</v>
      </c>
      <c r="O27" s="155"/>
      <c r="P27" s="155"/>
      <c r="Q27" s="155"/>
      <c r="R27" s="155"/>
      <c r="S27" s="155"/>
      <c r="T27" s="159"/>
      <c r="U27" s="158" t="s">
        <v>540</v>
      </c>
      <c r="V27" s="155"/>
      <c r="W27" s="155"/>
      <c r="X27" s="155"/>
      <c r="Y27" s="155"/>
      <c r="Z27" s="155"/>
      <c r="AA27" s="159"/>
      <c r="AB27" s="158" t="s">
        <v>540</v>
      </c>
      <c r="AC27" s="155"/>
      <c r="AD27" s="155"/>
      <c r="AE27" s="155"/>
      <c r="AF27" s="155"/>
      <c r="AG27" s="155"/>
      <c r="AH27" s="156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</row>
    <row r="28" s="1" customFormat="1" ht="17.1" customHeight="1" spans="2:68">
      <c r="B28" s="405" t="s">
        <v>542</v>
      </c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407"/>
      <c r="N28" s="158" t="s">
        <v>182</v>
      </c>
      <c r="O28" s="155"/>
      <c r="P28" s="155"/>
      <c r="Q28" s="155"/>
      <c r="R28" s="155"/>
      <c r="S28" s="155"/>
      <c r="T28" s="159"/>
      <c r="U28" s="158" t="s">
        <v>182</v>
      </c>
      <c r="V28" s="155"/>
      <c r="W28" s="155"/>
      <c r="X28" s="155"/>
      <c r="Y28" s="155"/>
      <c r="Z28" s="155"/>
      <c r="AA28" s="159"/>
      <c r="AB28" s="158" t="s">
        <v>182</v>
      </c>
      <c r="AC28" s="155"/>
      <c r="AD28" s="155"/>
      <c r="AE28" s="155"/>
      <c r="AF28" s="155"/>
      <c r="AG28" s="155"/>
      <c r="AH28" s="156"/>
      <c r="AJ28" s="408"/>
      <c r="AV28" s="51"/>
      <c r="AW28" s="51"/>
      <c r="AX28" s="51"/>
      <c r="AY28" s="51"/>
      <c r="AZ28" s="51"/>
      <c r="BA28" s="51"/>
      <c r="BB28" s="51"/>
      <c r="BC28" s="398"/>
      <c r="BD28" s="51"/>
      <c r="BE28" s="51"/>
      <c r="BF28" s="51"/>
      <c r="BG28" s="51"/>
      <c r="BH28" s="51"/>
      <c r="BI28" s="51"/>
      <c r="BJ28" s="398"/>
      <c r="BK28" s="51"/>
      <c r="BL28" s="51"/>
      <c r="BM28" s="51"/>
      <c r="BN28" s="51"/>
      <c r="BO28" s="51"/>
      <c r="BP28" s="51"/>
    </row>
    <row r="29" s="1" customFormat="1" ht="17.1" customHeight="1" spans="2:68">
      <c r="B29" s="405" t="s">
        <v>445</v>
      </c>
      <c r="C29" s="406"/>
      <c r="D29" s="406"/>
      <c r="E29" s="406"/>
      <c r="F29" s="406"/>
      <c r="G29" s="406"/>
      <c r="H29" s="406"/>
      <c r="I29" s="406"/>
      <c r="J29" s="406"/>
      <c r="K29" s="406"/>
      <c r="L29" s="406"/>
      <c r="M29" s="407"/>
      <c r="N29" s="158" t="s">
        <v>182</v>
      </c>
      <c r="O29" s="155"/>
      <c r="P29" s="155"/>
      <c r="Q29" s="155"/>
      <c r="R29" s="155"/>
      <c r="S29" s="155"/>
      <c r="T29" s="159"/>
      <c r="U29" s="158" t="s">
        <v>182</v>
      </c>
      <c r="V29" s="155"/>
      <c r="W29" s="155"/>
      <c r="X29" s="155"/>
      <c r="Y29" s="155"/>
      <c r="Z29" s="155"/>
      <c r="AA29" s="159"/>
      <c r="AB29" s="158" t="s">
        <v>182</v>
      </c>
      <c r="AC29" s="155"/>
      <c r="AD29" s="155"/>
      <c r="AE29" s="155"/>
      <c r="AF29" s="155"/>
      <c r="AG29" s="155"/>
      <c r="AH29" s="156"/>
      <c r="AJ29" s="408"/>
      <c r="AV29" s="398"/>
      <c r="AW29" s="51"/>
      <c r="AX29" s="51"/>
      <c r="AY29" s="51"/>
      <c r="AZ29" s="51"/>
      <c r="BA29" s="51"/>
      <c r="BB29" s="51"/>
      <c r="BC29" s="398"/>
      <c r="BD29" s="51"/>
      <c r="BE29" s="51"/>
      <c r="BF29" s="51"/>
      <c r="BG29" s="51"/>
      <c r="BH29" s="51"/>
      <c r="BI29" s="51"/>
      <c r="BJ29" s="398"/>
      <c r="BK29" s="51"/>
      <c r="BL29" s="51"/>
      <c r="BM29" s="51"/>
      <c r="BN29" s="51"/>
      <c r="BO29" s="51"/>
      <c r="BP29" s="51"/>
    </row>
    <row r="30" s="1" customFormat="1" ht="17.1" customHeight="1" spans="2:68">
      <c r="B30" s="405" t="s">
        <v>544</v>
      </c>
      <c r="C30" s="406"/>
      <c r="D30" s="406"/>
      <c r="E30" s="406"/>
      <c r="F30" s="406"/>
      <c r="G30" s="406"/>
      <c r="H30" s="406"/>
      <c r="I30" s="406"/>
      <c r="J30" s="406"/>
      <c r="K30" s="406"/>
      <c r="L30" s="406"/>
      <c r="M30" s="407"/>
      <c r="N30" s="158" t="s">
        <v>543</v>
      </c>
      <c r="O30" s="155"/>
      <c r="P30" s="155"/>
      <c r="Q30" s="155"/>
      <c r="R30" s="155"/>
      <c r="S30" s="155"/>
      <c r="T30" s="159"/>
      <c r="U30" s="158" t="s">
        <v>543</v>
      </c>
      <c r="V30" s="155"/>
      <c r="W30" s="155"/>
      <c r="X30" s="155"/>
      <c r="Y30" s="155"/>
      <c r="Z30" s="155"/>
      <c r="AA30" s="159"/>
      <c r="AB30" s="158" t="s">
        <v>543</v>
      </c>
      <c r="AC30" s="155"/>
      <c r="AD30" s="155"/>
      <c r="AE30" s="155"/>
      <c r="AF30" s="155"/>
      <c r="AG30" s="155"/>
      <c r="AH30" s="156"/>
      <c r="AJ30" s="408"/>
      <c r="AV30" s="398"/>
      <c r="AW30" s="51"/>
      <c r="AX30" s="51"/>
      <c r="AY30" s="51"/>
      <c r="AZ30" s="51"/>
      <c r="BA30" s="51"/>
      <c r="BB30" s="51"/>
      <c r="BC30" s="398"/>
      <c r="BD30" s="51"/>
      <c r="BE30" s="51"/>
      <c r="BF30" s="51"/>
      <c r="BG30" s="51"/>
      <c r="BH30" s="51"/>
      <c r="BI30" s="51"/>
      <c r="BJ30" s="398"/>
      <c r="BK30" s="51"/>
      <c r="BL30" s="51"/>
      <c r="BM30" s="51"/>
      <c r="BN30" s="51"/>
      <c r="BO30" s="51"/>
      <c r="BP30" s="51"/>
    </row>
    <row r="31" s="1" customFormat="1" ht="17.1" customHeight="1" spans="2:68">
      <c r="B31" s="405" t="s">
        <v>545</v>
      </c>
      <c r="C31" s="406"/>
      <c r="D31" s="406"/>
      <c r="E31" s="406"/>
      <c r="F31" s="406"/>
      <c r="G31" s="406"/>
      <c r="H31" s="406"/>
      <c r="I31" s="406"/>
      <c r="J31" s="406"/>
      <c r="K31" s="406"/>
      <c r="L31" s="406"/>
      <c r="M31" s="407"/>
      <c r="N31" s="158" t="s">
        <v>182</v>
      </c>
      <c r="O31" s="155"/>
      <c r="P31" s="155"/>
      <c r="Q31" s="155"/>
      <c r="R31" s="155"/>
      <c r="S31" s="155"/>
      <c r="T31" s="159"/>
      <c r="U31" s="158" t="s">
        <v>182</v>
      </c>
      <c r="V31" s="155"/>
      <c r="W31" s="155"/>
      <c r="X31" s="155"/>
      <c r="Y31" s="155"/>
      <c r="Z31" s="155"/>
      <c r="AA31" s="159"/>
      <c r="AB31" s="158" t="s">
        <v>182</v>
      </c>
      <c r="AC31" s="155"/>
      <c r="AD31" s="155"/>
      <c r="AE31" s="155"/>
      <c r="AF31" s="155"/>
      <c r="AG31" s="155"/>
      <c r="AH31" s="156"/>
      <c r="AJ31" s="408"/>
      <c r="AV31" s="398"/>
      <c r="AW31" s="51"/>
      <c r="AX31" s="51"/>
      <c r="AY31" s="51"/>
      <c r="AZ31" s="51"/>
      <c r="BA31" s="51"/>
      <c r="BB31" s="51"/>
      <c r="BC31" s="398"/>
      <c r="BD31" s="51"/>
      <c r="BE31" s="51"/>
      <c r="BF31" s="51"/>
      <c r="BG31" s="51"/>
      <c r="BH31" s="51"/>
      <c r="BI31" s="51"/>
      <c r="BJ31" s="398"/>
      <c r="BK31" s="51"/>
      <c r="BL31" s="51"/>
      <c r="BM31" s="51"/>
      <c r="BN31" s="51"/>
      <c r="BO31" s="51"/>
      <c r="BP31" s="51"/>
    </row>
    <row r="32" s="1" customFormat="1" ht="17.1" customHeight="1" spans="2:68">
      <c r="B32" s="405" t="s">
        <v>546</v>
      </c>
      <c r="C32" s="406"/>
      <c r="D32" s="406"/>
      <c r="E32" s="406"/>
      <c r="F32" s="406"/>
      <c r="G32" s="406"/>
      <c r="H32" s="406"/>
      <c r="I32" s="406"/>
      <c r="J32" s="406"/>
      <c r="K32" s="406"/>
      <c r="L32" s="406"/>
      <c r="M32" s="407"/>
      <c r="N32" s="158" t="s">
        <v>182</v>
      </c>
      <c r="O32" s="155"/>
      <c r="P32" s="155"/>
      <c r="Q32" s="155"/>
      <c r="R32" s="155"/>
      <c r="S32" s="155"/>
      <c r="T32" s="159"/>
      <c r="U32" s="158" t="s">
        <v>182</v>
      </c>
      <c r="V32" s="155"/>
      <c r="W32" s="155"/>
      <c r="X32" s="155"/>
      <c r="Y32" s="155"/>
      <c r="Z32" s="155"/>
      <c r="AA32" s="159"/>
      <c r="AB32" s="158" t="s">
        <v>182</v>
      </c>
      <c r="AC32" s="155"/>
      <c r="AD32" s="155"/>
      <c r="AE32" s="155"/>
      <c r="AF32" s="155"/>
      <c r="AG32" s="155"/>
      <c r="AH32" s="156"/>
      <c r="AJ32" s="408"/>
      <c r="AV32" s="51"/>
      <c r="AW32" s="51"/>
      <c r="AX32" s="51"/>
      <c r="AY32" s="51"/>
      <c r="AZ32" s="51"/>
      <c r="BA32" s="51"/>
      <c r="BB32" s="51"/>
      <c r="BC32" s="398"/>
      <c r="BD32" s="51"/>
      <c r="BE32" s="51"/>
      <c r="BF32" s="51"/>
      <c r="BG32" s="51"/>
      <c r="BH32" s="51"/>
      <c r="BI32" s="51"/>
      <c r="BJ32" s="398"/>
      <c r="BK32" s="51"/>
      <c r="BL32" s="51"/>
      <c r="BM32" s="51"/>
      <c r="BN32" s="51"/>
      <c r="BO32" s="51"/>
      <c r="BP32" s="51"/>
    </row>
    <row r="33" s="1" customFormat="1" ht="17.1" customHeight="1" spans="2:68">
      <c r="B33" s="405" t="s">
        <v>547</v>
      </c>
      <c r="C33" s="406"/>
      <c r="D33" s="406"/>
      <c r="E33" s="406"/>
      <c r="F33" s="406"/>
      <c r="G33" s="406"/>
      <c r="H33" s="406"/>
      <c r="I33" s="406"/>
      <c r="J33" s="406"/>
      <c r="K33" s="406"/>
      <c r="L33" s="406"/>
      <c r="M33" s="407"/>
      <c r="N33" s="158" t="s">
        <v>182</v>
      </c>
      <c r="O33" s="155"/>
      <c r="P33" s="155"/>
      <c r="Q33" s="155"/>
      <c r="R33" s="155"/>
      <c r="S33" s="155"/>
      <c r="T33" s="159"/>
      <c r="U33" s="158" t="s">
        <v>182</v>
      </c>
      <c r="V33" s="155"/>
      <c r="W33" s="155"/>
      <c r="X33" s="155"/>
      <c r="Y33" s="155"/>
      <c r="Z33" s="155"/>
      <c r="AA33" s="159"/>
      <c r="AB33" s="158" t="s">
        <v>182</v>
      </c>
      <c r="AC33" s="155"/>
      <c r="AD33" s="155"/>
      <c r="AE33" s="155"/>
      <c r="AF33" s="155"/>
      <c r="AG33" s="155"/>
      <c r="AH33" s="156"/>
      <c r="AJ33" s="408"/>
      <c r="AV33" s="398"/>
      <c r="AW33" s="409"/>
      <c r="AX33" s="409"/>
      <c r="AY33" s="409"/>
      <c r="AZ33" s="409"/>
      <c r="BA33" s="409"/>
      <c r="BB33" s="409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</row>
    <row r="34" s="1" customFormat="1" ht="17.1" customHeight="1" spans="2:68">
      <c r="B34" s="405" t="s">
        <v>461</v>
      </c>
      <c r="C34" s="406"/>
      <c r="D34" s="406"/>
      <c r="E34" s="406"/>
      <c r="F34" s="406"/>
      <c r="G34" s="406"/>
      <c r="H34" s="406"/>
      <c r="I34" s="406"/>
      <c r="J34" s="406"/>
      <c r="K34" s="406"/>
      <c r="L34" s="406"/>
      <c r="M34" s="407"/>
      <c r="N34" s="158" t="s">
        <v>182</v>
      </c>
      <c r="O34" s="155"/>
      <c r="P34" s="155"/>
      <c r="Q34" s="155"/>
      <c r="R34" s="155"/>
      <c r="S34" s="155"/>
      <c r="T34" s="159"/>
      <c r="U34" s="158" t="s">
        <v>182</v>
      </c>
      <c r="V34" s="155"/>
      <c r="W34" s="155"/>
      <c r="X34" s="155"/>
      <c r="Y34" s="155"/>
      <c r="Z34" s="155"/>
      <c r="AA34" s="159"/>
      <c r="AB34" s="158" t="s">
        <v>182</v>
      </c>
      <c r="AC34" s="155"/>
      <c r="AD34" s="155"/>
      <c r="AE34" s="155"/>
      <c r="AF34" s="155"/>
      <c r="AG34" s="155"/>
      <c r="AH34" s="156"/>
      <c r="AJ34" s="408"/>
      <c r="AV34" s="398"/>
      <c r="AW34" s="409"/>
      <c r="AX34" s="409"/>
      <c r="AY34" s="409"/>
      <c r="AZ34" s="409"/>
      <c r="BA34" s="409"/>
      <c r="BB34" s="409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</row>
    <row r="35" s="1" customFormat="1" ht="17.1" customHeight="1" spans="2:68">
      <c r="B35" s="405" t="s">
        <v>462</v>
      </c>
      <c r="C35" s="406"/>
      <c r="D35" s="406"/>
      <c r="E35" s="406"/>
      <c r="F35" s="406"/>
      <c r="G35" s="406"/>
      <c r="H35" s="406"/>
      <c r="I35" s="406"/>
      <c r="J35" s="406"/>
      <c r="K35" s="406"/>
      <c r="L35" s="406"/>
      <c r="M35" s="407"/>
      <c r="N35" s="158" t="s">
        <v>182</v>
      </c>
      <c r="O35" s="155"/>
      <c r="P35" s="155"/>
      <c r="Q35" s="155"/>
      <c r="R35" s="155"/>
      <c r="S35" s="155"/>
      <c r="T35" s="159"/>
      <c r="U35" s="158" t="s">
        <v>182</v>
      </c>
      <c r="V35" s="155"/>
      <c r="W35" s="155"/>
      <c r="X35" s="155"/>
      <c r="Y35" s="155"/>
      <c r="Z35" s="155"/>
      <c r="AA35" s="159"/>
      <c r="AB35" s="158" t="s">
        <v>182</v>
      </c>
      <c r="AC35" s="155"/>
      <c r="AD35" s="155"/>
      <c r="AE35" s="155"/>
      <c r="AF35" s="155"/>
      <c r="AG35" s="155"/>
      <c r="AH35" s="156"/>
      <c r="AJ35" s="408"/>
      <c r="AV35" s="398"/>
      <c r="AW35" s="409"/>
      <c r="AX35" s="409"/>
      <c r="AY35" s="409"/>
      <c r="AZ35" s="409"/>
      <c r="BA35" s="409"/>
      <c r="BB35" s="409"/>
      <c r="BC35" s="398"/>
      <c r="BD35" s="409"/>
      <c r="BE35" s="409"/>
      <c r="BF35" s="409"/>
      <c r="BG35" s="409"/>
      <c r="BH35" s="409"/>
      <c r="BI35" s="409"/>
      <c r="BJ35" s="398"/>
      <c r="BK35" s="409"/>
      <c r="BL35" s="409"/>
      <c r="BM35" s="409"/>
      <c r="BN35" s="409"/>
      <c r="BO35" s="409"/>
      <c r="BP35" s="409"/>
    </row>
    <row r="36" s="1" customFormat="1" ht="17.1" customHeight="1" spans="2:68">
      <c r="B36" s="405" t="s">
        <v>548</v>
      </c>
      <c r="C36" s="406"/>
      <c r="D36" s="406"/>
      <c r="E36" s="406"/>
      <c r="F36" s="406"/>
      <c r="G36" s="406"/>
      <c r="H36" s="406"/>
      <c r="I36" s="406"/>
      <c r="J36" s="406"/>
      <c r="K36" s="406"/>
      <c r="L36" s="406"/>
      <c r="M36" s="407"/>
      <c r="N36" s="158" t="s">
        <v>182</v>
      </c>
      <c r="O36" s="155"/>
      <c r="P36" s="155"/>
      <c r="Q36" s="155"/>
      <c r="R36" s="155"/>
      <c r="S36" s="155"/>
      <c r="T36" s="159"/>
      <c r="U36" s="158" t="s">
        <v>182</v>
      </c>
      <c r="V36" s="155"/>
      <c r="W36" s="155"/>
      <c r="X36" s="155"/>
      <c r="Y36" s="155"/>
      <c r="Z36" s="155"/>
      <c r="AA36" s="159"/>
      <c r="AB36" s="158" t="s">
        <v>182</v>
      </c>
      <c r="AC36" s="155"/>
      <c r="AD36" s="155"/>
      <c r="AE36" s="155"/>
      <c r="AF36" s="155"/>
      <c r="AG36" s="155"/>
      <c r="AH36" s="156"/>
      <c r="AJ36" s="408"/>
      <c r="AV36" s="398"/>
      <c r="AW36" s="409"/>
      <c r="AX36" s="409"/>
      <c r="AY36" s="409"/>
      <c r="AZ36" s="409"/>
      <c r="BA36" s="409"/>
      <c r="BB36" s="409"/>
      <c r="BC36" s="398"/>
      <c r="BD36" s="409"/>
      <c r="BE36" s="409"/>
      <c r="BF36" s="409"/>
      <c r="BG36" s="409"/>
      <c r="BH36" s="409"/>
      <c r="BI36" s="409"/>
      <c r="BJ36" s="398"/>
      <c r="BK36" s="409"/>
      <c r="BL36" s="409"/>
      <c r="BM36" s="409"/>
      <c r="BN36" s="409"/>
      <c r="BO36" s="409"/>
      <c r="BP36" s="409"/>
    </row>
    <row r="37" s="1" customFormat="1" ht="17.1" customHeight="1" spans="2:68">
      <c r="B37" s="193" t="s">
        <v>577</v>
      </c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8"/>
      <c r="N37" s="158" t="s">
        <v>182</v>
      </c>
      <c r="O37" s="155"/>
      <c r="P37" s="155"/>
      <c r="Q37" s="155"/>
      <c r="R37" s="155"/>
      <c r="S37" s="155"/>
      <c r="T37" s="159"/>
      <c r="U37" s="158" t="s">
        <v>182</v>
      </c>
      <c r="V37" s="155"/>
      <c r="W37" s="155"/>
      <c r="X37" s="155"/>
      <c r="Y37" s="155"/>
      <c r="Z37" s="155"/>
      <c r="AA37" s="159"/>
      <c r="AB37" s="158" t="s">
        <v>182</v>
      </c>
      <c r="AC37" s="155"/>
      <c r="AD37" s="155"/>
      <c r="AE37" s="155"/>
      <c r="AF37" s="155"/>
      <c r="AG37" s="155"/>
      <c r="AH37" s="156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</row>
    <row r="38" s="1" customFormat="1" ht="17.1" customHeight="1" spans="2:68">
      <c r="B38" s="193" t="s">
        <v>470</v>
      </c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8"/>
      <c r="N38" s="158" t="s">
        <v>471</v>
      </c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6"/>
      <c r="AV38" s="410"/>
      <c r="AW38" s="411"/>
      <c r="AX38" s="411"/>
      <c r="AY38" s="411"/>
      <c r="AZ38" s="411"/>
      <c r="BA38" s="411"/>
      <c r="BB38" s="411"/>
      <c r="BC38" s="410"/>
      <c r="BD38" s="411"/>
      <c r="BE38" s="411"/>
      <c r="BF38" s="411"/>
      <c r="BG38" s="411"/>
      <c r="BH38" s="411"/>
      <c r="BI38" s="411"/>
      <c r="BJ38" s="410"/>
      <c r="BK38" s="411"/>
      <c r="BL38" s="411"/>
      <c r="BM38" s="411"/>
      <c r="BN38" s="411"/>
      <c r="BO38" s="411"/>
      <c r="BP38" s="411"/>
    </row>
    <row r="39" s="1" customFormat="1" ht="17.1" customHeight="1" spans="2:68">
      <c r="B39" s="273" t="s">
        <v>578</v>
      </c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5"/>
      <c r="N39" s="158" t="s">
        <v>451</v>
      </c>
      <c r="O39" s="155"/>
      <c r="P39" s="155"/>
      <c r="Q39" s="155"/>
      <c r="R39" s="155"/>
      <c r="S39" s="155"/>
      <c r="T39" s="155"/>
      <c r="U39" s="158" t="s">
        <v>451</v>
      </c>
      <c r="V39" s="155"/>
      <c r="W39" s="155"/>
      <c r="X39" s="155"/>
      <c r="Y39" s="155"/>
      <c r="Z39" s="155"/>
      <c r="AA39" s="159"/>
      <c r="AB39" s="155" t="s">
        <v>451</v>
      </c>
      <c r="AC39" s="155"/>
      <c r="AD39" s="155"/>
      <c r="AE39" s="155"/>
      <c r="AF39" s="155"/>
      <c r="AG39" s="155"/>
      <c r="AH39" s="156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398"/>
      <c r="AW39" s="51"/>
      <c r="AX39" s="51"/>
      <c r="AY39" s="51"/>
      <c r="AZ39" s="51"/>
      <c r="BA39" s="51"/>
      <c r="BB39" s="51"/>
      <c r="BC39" s="398"/>
      <c r="BD39" s="51"/>
      <c r="BE39" s="51"/>
      <c r="BF39" s="51"/>
      <c r="BG39" s="51"/>
      <c r="BH39" s="51"/>
      <c r="BI39" s="51"/>
      <c r="BJ39" s="398"/>
      <c r="BK39" s="51"/>
      <c r="BL39" s="51"/>
      <c r="BM39" s="51"/>
      <c r="BN39" s="51"/>
      <c r="BO39" s="51"/>
      <c r="BP39" s="51"/>
    </row>
    <row r="40" s="1" customFormat="1" ht="17.1" customHeight="1" spans="2:68">
      <c r="B40" s="412" t="s">
        <v>522</v>
      </c>
      <c r="C40" s="413"/>
      <c r="D40" s="413"/>
      <c r="E40" s="413"/>
      <c r="F40" s="413"/>
      <c r="G40" s="413"/>
      <c r="H40" s="413"/>
      <c r="I40" s="413"/>
      <c r="J40" s="413"/>
      <c r="K40" s="413"/>
      <c r="L40" s="413"/>
      <c r="M40" s="414"/>
      <c r="N40" s="415"/>
      <c r="O40" s="416"/>
      <c r="P40" s="416"/>
      <c r="Q40" s="416"/>
      <c r="R40" s="416"/>
      <c r="S40" s="416"/>
      <c r="T40" s="416"/>
      <c r="U40" s="415"/>
      <c r="V40" s="416"/>
      <c r="W40" s="416"/>
      <c r="X40" s="416"/>
      <c r="Y40" s="416"/>
      <c r="Z40" s="416"/>
      <c r="AA40" s="417"/>
      <c r="AB40" s="416"/>
      <c r="AC40" s="416"/>
      <c r="AD40" s="416"/>
      <c r="AE40" s="416"/>
      <c r="AF40" s="416"/>
      <c r="AG40" s="416"/>
      <c r="AH40" s="418"/>
    </row>
    <row r="41" s="1" customFormat="1" ht="17.1" customHeight="1" spans="2:68">
      <c r="B41" s="419"/>
      <c r="C41" s="420"/>
      <c r="D41" s="420"/>
      <c r="E41" s="420"/>
      <c r="F41" s="420"/>
      <c r="G41" s="420"/>
      <c r="H41" s="420"/>
      <c r="I41" s="420"/>
      <c r="J41" s="420"/>
      <c r="K41" s="420"/>
      <c r="L41" s="420"/>
      <c r="M41" s="421"/>
      <c r="N41" s="422"/>
      <c r="O41" s="207"/>
      <c r="P41" s="207"/>
      <c r="Q41" s="207"/>
      <c r="R41" s="207"/>
      <c r="S41" s="207"/>
      <c r="T41" s="207"/>
      <c r="U41" s="422"/>
      <c r="V41" s="207"/>
      <c r="W41" s="207"/>
      <c r="X41" s="207"/>
      <c r="Y41" s="207"/>
      <c r="Z41" s="207"/>
      <c r="AA41" s="208"/>
      <c r="AB41" s="207"/>
      <c r="AC41" s="207"/>
      <c r="AD41" s="207"/>
      <c r="AE41" s="207"/>
      <c r="AF41" s="207"/>
      <c r="AG41" s="207"/>
      <c r="AH41" s="423"/>
    </row>
    <row r="42" s="1" customFormat="1" ht="17.1" customHeight="1" spans="2:68">
      <c r="B42" s="93"/>
      <c r="C42" s="94"/>
      <c r="D42" s="95"/>
      <c r="E42" s="95"/>
      <c r="F42" s="95"/>
      <c r="G42" s="95"/>
      <c r="H42" s="95"/>
      <c r="I42" s="95"/>
      <c r="J42" s="95"/>
      <c r="K42" s="96"/>
      <c r="L42" s="95"/>
      <c r="M42" s="95"/>
      <c r="N42" s="95"/>
      <c r="O42" s="95" t="s">
        <v>15</v>
      </c>
      <c r="P42" s="96"/>
      <c r="Q42" s="95"/>
      <c r="R42" s="94"/>
      <c r="S42" s="95"/>
      <c r="T42" s="95"/>
      <c r="U42" s="95"/>
      <c r="V42" s="95"/>
      <c r="W42" s="95"/>
      <c r="X42" s="96"/>
      <c r="Y42" s="95"/>
      <c r="Z42" s="95"/>
      <c r="AA42" s="96"/>
      <c r="AB42" s="95"/>
      <c r="AC42" s="95"/>
      <c r="AD42" s="95"/>
      <c r="AE42" s="95"/>
      <c r="AF42" s="96"/>
      <c r="AG42" s="95"/>
      <c r="AH42" s="97"/>
    </row>
    <row r="43" s="1" customFormat="1" ht="17.1" customHeight="1" spans="2:68">
      <c r="B43" s="93"/>
      <c r="C43" s="94"/>
      <c r="D43" s="95"/>
      <c r="E43" s="95"/>
      <c r="F43" s="95"/>
      <c r="G43" s="95"/>
      <c r="H43" s="95"/>
      <c r="I43" s="95"/>
      <c r="J43" s="95"/>
      <c r="K43" s="96"/>
      <c r="L43" s="95"/>
      <c r="M43" s="95"/>
      <c r="N43" s="95"/>
      <c r="O43" s="95" t="s">
        <v>15</v>
      </c>
      <c r="P43" s="96"/>
      <c r="Q43" s="95"/>
      <c r="R43" s="94"/>
      <c r="S43" s="95"/>
      <c r="T43" s="95"/>
      <c r="U43" s="95"/>
      <c r="V43" s="95"/>
      <c r="W43" s="95"/>
      <c r="X43" s="96"/>
      <c r="Y43" s="95"/>
      <c r="Z43" s="95"/>
      <c r="AA43" s="96"/>
      <c r="AB43" s="95"/>
      <c r="AC43" s="95"/>
      <c r="AD43" s="95"/>
      <c r="AE43" s="95"/>
      <c r="AF43" s="96"/>
      <c r="AG43" s="95"/>
      <c r="AH43" s="97"/>
    </row>
    <row r="44" s="1" customFormat="1" ht="20.1" customHeight="1" spans="2:68">
      <c r="B44" s="34" t="s">
        <v>17</v>
      </c>
      <c r="C44" s="98"/>
      <c r="D44" s="99" t="s">
        <v>475</v>
      </c>
      <c r="E44" s="100"/>
      <c r="F44" s="100"/>
      <c r="G44" s="101"/>
      <c r="H44" s="101"/>
      <c r="I44" s="101"/>
      <c r="J44" s="102"/>
      <c r="K44" s="99" t="s">
        <v>476</v>
      </c>
      <c r="L44" s="100"/>
      <c r="M44" s="100"/>
      <c r="N44" s="101"/>
      <c r="O44" s="102"/>
      <c r="P44" s="99" t="s">
        <v>477</v>
      </c>
      <c r="Q44" s="103"/>
      <c r="R44" s="104"/>
      <c r="S44" s="99" t="s">
        <v>478</v>
      </c>
      <c r="T44" s="100"/>
      <c r="U44" s="100"/>
      <c r="V44" s="101"/>
      <c r="W44" s="102"/>
      <c r="X44" s="99" t="s">
        <v>477</v>
      </c>
      <c r="Y44" s="103"/>
      <c r="Z44" s="104"/>
      <c r="AA44" s="100" t="s">
        <v>479</v>
      </c>
      <c r="AB44" s="100"/>
      <c r="AC44" s="100"/>
      <c r="AD44" s="101"/>
      <c r="AE44" s="102"/>
      <c r="AF44" s="99" t="s">
        <v>477</v>
      </c>
      <c r="AG44" s="103"/>
      <c r="AH44" s="105"/>
    </row>
  </sheetData>
  <mergeCells count="217">
    <mergeCell ref="K1:V1"/>
    <mergeCell ref="W1:AH1"/>
    <mergeCell ref="W2:Y2"/>
    <mergeCell ref="Z2:AB2"/>
    <mergeCell ref="AC2:AE2"/>
    <mergeCell ref="AF2:AH2"/>
    <mergeCell ref="K3:V3"/>
    <mergeCell ref="W3:Y3"/>
    <mergeCell ref="Z3:AH3"/>
    <mergeCell ref="K4:M4"/>
    <mergeCell ref="W4:Y4"/>
    <mergeCell ref="Z4:AB4"/>
    <mergeCell ref="AC4:AH4"/>
    <mergeCell ref="N5:T5"/>
    <mergeCell ref="U5:AA5"/>
    <mergeCell ref="AB5:AH5"/>
    <mergeCell ref="AV5:BB5"/>
    <mergeCell ref="BC5:BI5"/>
    <mergeCell ref="BJ5:BP5"/>
    <mergeCell ref="N8:T8"/>
    <mergeCell ref="U8:AA8"/>
    <mergeCell ref="AB8:AH8"/>
    <mergeCell ref="AV8:BB8"/>
    <mergeCell ref="BC8:BI8"/>
    <mergeCell ref="BJ8:BP8"/>
    <mergeCell ref="N9:T9"/>
    <mergeCell ref="U9:AA9"/>
    <mergeCell ref="AB9:AH9"/>
    <mergeCell ref="AV9:BB9"/>
    <mergeCell ref="BC9:BI9"/>
    <mergeCell ref="BJ9:BP9"/>
    <mergeCell ref="N11:T11"/>
    <mergeCell ref="U11:AA11"/>
    <mergeCell ref="AB11:AH11"/>
    <mergeCell ref="AV11:BB11"/>
    <mergeCell ref="BC11:BI11"/>
    <mergeCell ref="BJ11:BP11"/>
    <mergeCell ref="N12:T12"/>
    <mergeCell ref="U12:AA12"/>
    <mergeCell ref="AB12:AH12"/>
    <mergeCell ref="AV12:BB12"/>
    <mergeCell ref="BC12:BI12"/>
    <mergeCell ref="BJ12:BP12"/>
    <mergeCell ref="N13:T13"/>
    <mergeCell ref="U13:AA13"/>
    <mergeCell ref="AB13:AH13"/>
    <mergeCell ref="AV13:BB13"/>
    <mergeCell ref="BC13:BI13"/>
    <mergeCell ref="BJ13:BP13"/>
    <mergeCell ref="N14:T14"/>
    <mergeCell ref="U14:AA14"/>
    <mergeCell ref="AB14:AH14"/>
    <mergeCell ref="AV14:BB14"/>
    <mergeCell ref="BC14:BI14"/>
    <mergeCell ref="BJ14:BP14"/>
    <mergeCell ref="N16:T16"/>
    <mergeCell ref="U16:AA16"/>
    <mergeCell ref="AB16:AH16"/>
    <mergeCell ref="AV16:BB16"/>
    <mergeCell ref="BC16:BI16"/>
    <mergeCell ref="BJ16:BP16"/>
    <mergeCell ref="N17:T17"/>
    <mergeCell ref="U17:AA17"/>
    <mergeCell ref="AB17:AH17"/>
    <mergeCell ref="AV17:BB17"/>
    <mergeCell ref="BC17:BI17"/>
    <mergeCell ref="BJ17:BP17"/>
    <mergeCell ref="N18:T18"/>
    <mergeCell ref="U18:AA18"/>
    <mergeCell ref="AB18:AH18"/>
    <mergeCell ref="AV18:BB18"/>
    <mergeCell ref="BC18:BI18"/>
    <mergeCell ref="BJ18:BP18"/>
    <mergeCell ref="N19:T19"/>
    <mergeCell ref="U19:AA19"/>
    <mergeCell ref="AB19:AH19"/>
    <mergeCell ref="AV19:BB19"/>
    <mergeCell ref="BC19:BI19"/>
    <mergeCell ref="BJ19:BP19"/>
    <mergeCell ref="N20:T20"/>
    <mergeCell ref="U20:AA20"/>
    <mergeCell ref="AB20:AH20"/>
    <mergeCell ref="AV20:BB20"/>
    <mergeCell ref="BC20:BI20"/>
    <mergeCell ref="BJ20:BP20"/>
    <mergeCell ref="N21:T21"/>
    <mergeCell ref="U21:AA21"/>
    <mergeCell ref="AB21:AH21"/>
    <mergeCell ref="AV21:BB21"/>
    <mergeCell ref="BC21:BI21"/>
    <mergeCell ref="BJ21:BP21"/>
    <mergeCell ref="N22:T22"/>
    <mergeCell ref="U22:AA22"/>
    <mergeCell ref="AB22:AH22"/>
    <mergeCell ref="AV22:BB22"/>
    <mergeCell ref="BC22:BI22"/>
    <mergeCell ref="BJ22:BP22"/>
    <mergeCell ref="N23:T23"/>
    <mergeCell ref="U23:AA23"/>
    <mergeCell ref="AB23:AH23"/>
    <mergeCell ref="AV23:BB23"/>
    <mergeCell ref="BC23:BI23"/>
    <mergeCell ref="BJ23:BP23"/>
    <mergeCell ref="N24:T24"/>
    <mergeCell ref="U24:AA24"/>
    <mergeCell ref="AB24:AH24"/>
    <mergeCell ref="AV24:BB24"/>
    <mergeCell ref="BC24:BI24"/>
    <mergeCell ref="BJ24:BP24"/>
    <mergeCell ref="N25:T25"/>
    <mergeCell ref="U25:AA25"/>
    <mergeCell ref="AB25:AH25"/>
    <mergeCell ref="AV25:BB25"/>
    <mergeCell ref="BC25:BI25"/>
    <mergeCell ref="BJ25:BP25"/>
    <mergeCell ref="N26:T26"/>
    <mergeCell ref="U26:AA26"/>
    <mergeCell ref="AB26:AH26"/>
    <mergeCell ref="AV26:BB26"/>
    <mergeCell ref="BC26:BI26"/>
    <mergeCell ref="BJ26:BP26"/>
    <mergeCell ref="N27:T27"/>
    <mergeCell ref="U27:AA27"/>
    <mergeCell ref="AB27:AH27"/>
    <mergeCell ref="AV27:BB27"/>
    <mergeCell ref="BC27:BI27"/>
    <mergeCell ref="BJ27:BP27"/>
    <mergeCell ref="N28:T28"/>
    <mergeCell ref="U28:AA28"/>
    <mergeCell ref="AB28:AH28"/>
    <mergeCell ref="AV28:BB28"/>
    <mergeCell ref="BC28:BI28"/>
    <mergeCell ref="BJ28:BP28"/>
    <mergeCell ref="N29:T29"/>
    <mergeCell ref="U29:AA29"/>
    <mergeCell ref="AB29:AH29"/>
    <mergeCell ref="AV29:BB29"/>
    <mergeCell ref="BC29:BI29"/>
    <mergeCell ref="BJ29:BP29"/>
    <mergeCell ref="N30:T30"/>
    <mergeCell ref="U30:AA30"/>
    <mergeCell ref="AB30:AH30"/>
    <mergeCell ref="AV30:BB30"/>
    <mergeCell ref="BC30:BI30"/>
    <mergeCell ref="BJ30:BP30"/>
    <mergeCell ref="N31:T31"/>
    <mergeCell ref="U31:AA31"/>
    <mergeCell ref="AB31:AH31"/>
    <mergeCell ref="AV31:BB31"/>
    <mergeCell ref="BC31:BI31"/>
    <mergeCell ref="BJ31:BP31"/>
    <mergeCell ref="N32:T32"/>
    <mergeCell ref="U32:AA32"/>
    <mergeCell ref="AB32:AH32"/>
    <mergeCell ref="AV32:BB32"/>
    <mergeCell ref="BC32:BI32"/>
    <mergeCell ref="BJ32:BP32"/>
    <mergeCell ref="N33:T33"/>
    <mergeCell ref="U33:AA33"/>
    <mergeCell ref="AB33:AH33"/>
    <mergeCell ref="AV33:BB33"/>
    <mergeCell ref="BC33:BI33"/>
    <mergeCell ref="BJ33:BP33"/>
    <mergeCell ref="N34:T34"/>
    <mergeCell ref="U34:AA34"/>
    <mergeCell ref="AB34:AH34"/>
    <mergeCell ref="AV34:BB34"/>
    <mergeCell ref="BC34:BI34"/>
    <mergeCell ref="BJ34:BP34"/>
    <mergeCell ref="N35:T35"/>
    <mergeCell ref="U35:AA35"/>
    <mergeCell ref="AB35:AH35"/>
    <mergeCell ref="AV35:BB35"/>
    <mergeCell ref="BC35:BI35"/>
    <mergeCell ref="BJ35:BP35"/>
    <mergeCell ref="N36:T36"/>
    <mergeCell ref="U36:AA36"/>
    <mergeCell ref="AB36:AH36"/>
    <mergeCell ref="AV36:BB36"/>
    <mergeCell ref="BC36:BI36"/>
    <mergeCell ref="BJ36:BP36"/>
    <mergeCell ref="N37:T37"/>
    <mergeCell ref="U37:AA37"/>
    <mergeCell ref="AB37:AH37"/>
    <mergeCell ref="AV37:BB37"/>
    <mergeCell ref="BC37:BI37"/>
    <mergeCell ref="BJ37:BP37"/>
    <mergeCell ref="N38:AH38"/>
    <mergeCell ref="AV38:BB38"/>
    <mergeCell ref="BC38:BI38"/>
    <mergeCell ref="BJ38:BP38"/>
    <mergeCell ref="B39:M39"/>
    <mergeCell ref="N39:T39"/>
    <mergeCell ref="U39:AA39"/>
    <mergeCell ref="AB39:AH39"/>
    <mergeCell ref="AJ39:AU39"/>
    <mergeCell ref="AV39:BB39"/>
    <mergeCell ref="BC39:BI39"/>
    <mergeCell ref="BJ39:BP39"/>
    <mergeCell ref="B44:C44"/>
    <mergeCell ref="D44:J44"/>
    <mergeCell ref="K44:O44"/>
    <mergeCell ref="P44:R44"/>
    <mergeCell ref="S44:W44"/>
    <mergeCell ref="X44:Z44"/>
    <mergeCell ref="AA44:AE44"/>
    <mergeCell ref="AF44:AH44"/>
    <mergeCell ref="B6:M7"/>
    <mergeCell ref="N6:T7"/>
    <mergeCell ref="U6:AA7"/>
    <mergeCell ref="AB6:AH7"/>
    <mergeCell ref="AJ6:AU7"/>
    <mergeCell ref="AV6:BB7"/>
    <mergeCell ref="BC6:BI7"/>
    <mergeCell ref="BJ6:BP7"/>
    <mergeCell ref="B1:J4"/>
    <mergeCell ref="B40:M41"/>
  </mergeCells>
  <dataValidations count="7">
    <dataValidation type="list" allowBlank="1" showInputMessage="1" showErrorMessage="1" sqref="N18:AH18">
      <formula1>源数据!$AO$4:$AO$16</formula1>
    </dataValidation>
    <dataValidation type="list" allowBlank="1" showInputMessage="1" showErrorMessage="1" sqref="N19:AH19">
      <formula1>信号类型</formula1>
    </dataValidation>
    <dataValidation type="list" allowBlank="1" showInputMessage="1" showErrorMessage="1" sqref="N25:AH25">
      <formula1>防爆等级</formula1>
    </dataValidation>
    <dataValidation type="list" allowBlank="1" showInputMessage="1" showErrorMessage="1" sqref="N26:AH26">
      <formula1>防护等级</formula1>
    </dataValidation>
    <dataValidation type="list" allowBlank="1" showInputMessage="1" showErrorMessage="1" sqref="N27:AH27">
      <formula1>"2""管立柱,嵌装,直接安装"</formula1>
    </dataValidation>
    <dataValidation type="list" allowBlank="1" showInputMessage="1" showErrorMessage="1" sqref="N21:AH22">
      <formula1>材料</formula1>
    </dataValidation>
    <dataValidation type="list" allowBlank="1" showInputMessage="1" showErrorMessage="1" sqref="N23:AH24">
      <formula1>螺纹连接</formula1>
    </dataValidation>
  </dataValidations>
  <hyperlinks>
    <hyperlink ref="AI1" location="索引!A1" display="返回索引"/>
  </hyperlink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>
    <oddHeader>&amp;R       
&amp;7 &amp;P         &amp;N    .
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B1:AX44"/>
  <sheetViews>
    <sheetView showGridLines="0" view="pageBreakPreview" zoomScale="75" zoomScaleNormal="160" workbookViewId="0">
      <selection activeCell="AO36" sqref="AO36"/>
    </sheetView>
  </sheetViews>
  <sheetFormatPr defaultColWidth="3.33333333333333" defaultRowHeight="14.1" customHeight="1"/>
  <cols>
    <col min="1" max="34" width="3.33333333333333" customWidth="1"/>
    <col min="37" max="37" width="7" customWidth="1"/>
    <col min="38" max="39" width="9" style="329" customWidth="1"/>
    <col min="40" max="45" width="8" style="329" customWidth="1"/>
    <col min="46" max="46" width="9" style="329" customWidth="1"/>
    <col min="47" max="49" width="7" style="329" customWidth="1"/>
    <col min="50" max="50" width="7" customWidth="1"/>
  </cols>
  <sheetData>
    <row r="1" ht="24.95" customHeight="1" spans="2:50">
      <c r="B1" s="247" t="s">
        <v>480</v>
      </c>
      <c r="C1" s="248"/>
      <c r="D1" s="248"/>
      <c r="E1" s="248"/>
      <c r="F1" s="248"/>
      <c r="G1" s="248"/>
      <c r="H1" s="248"/>
      <c r="I1" s="248"/>
      <c r="J1" s="249"/>
      <c r="K1" s="6" t="s">
        <v>418</v>
      </c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8"/>
      <c r="W1" s="8" t="str">
        <f>IF(项目名称&lt;&gt;0,项目名称,"")</f>
        <v>镇江海纳川物流产业发展有限责任公司
罐区及船舶发放VOC治理项目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10"/>
      <c r="AI1" s="11" t="s">
        <v>419</v>
      </c>
      <c r="AK1">
        <v>200</v>
      </c>
      <c r="AL1" s="330">
        <v>150</v>
      </c>
      <c r="AM1" s="330">
        <v>100</v>
      </c>
      <c r="AN1" s="330">
        <v>80</v>
      </c>
      <c r="AO1" s="330">
        <v>50</v>
      </c>
      <c r="AP1" s="330">
        <v>30</v>
      </c>
      <c r="AQ1" s="330">
        <v>25</v>
      </c>
      <c r="AR1" s="330">
        <v>20</v>
      </c>
      <c r="AS1" s="330">
        <v>15</v>
      </c>
      <c r="AT1" s="330">
        <v>10</v>
      </c>
      <c r="AU1" s="330">
        <v>5</v>
      </c>
      <c r="AV1" s="330">
        <v>2</v>
      </c>
      <c r="AW1" s="330">
        <v>1</v>
      </c>
      <c r="AX1" s="330"/>
    </row>
    <row r="2" ht="20.1" customHeight="1" spans="2:50">
      <c r="B2" s="250"/>
      <c r="C2" s="251"/>
      <c r="D2" s="251"/>
      <c r="E2" s="251"/>
      <c r="F2" s="251"/>
      <c r="G2" s="251"/>
      <c r="H2" s="251"/>
      <c r="I2" s="251"/>
      <c r="J2" s="252"/>
      <c r="K2" s="15" t="s">
        <v>48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7" t="s">
        <v>3</v>
      </c>
      <c r="X2" s="18"/>
      <c r="Y2" s="18"/>
      <c r="Z2" s="19" t="str">
        <f>工程号</f>
        <v>202321</v>
      </c>
      <c r="AA2" s="20"/>
      <c r="AB2" s="21"/>
      <c r="AC2" s="22" t="s">
        <v>5</v>
      </c>
      <c r="AD2" s="23"/>
      <c r="AE2" s="24"/>
      <c r="AF2" s="19" t="str">
        <f>IF(主项号&lt;&gt;0,主项号,"")</f>
        <v>02</v>
      </c>
      <c r="AG2" s="20"/>
      <c r="AH2" s="25"/>
      <c r="AK2" s="329" t="s">
        <v>579</v>
      </c>
      <c r="AL2" s="329" t="s">
        <v>580</v>
      </c>
      <c r="AM2" s="329" t="s">
        <v>337</v>
      </c>
      <c r="AN2" s="329" t="s">
        <v>581</v>
      </c>
      <c r="AO2" s="329" t="s">
        <v>404</v>
      </c>
      <c r="AP2" s="329" t="s">
        <v>582</v>
      </c>
      <c r="AQ2" s="329" t="s">
        <v>582</v>
      </c>
      <c r="AR2" s="329" t="s">
        <v>583</v>
      </c>
      <c r="AS2" s="329" t="s">
        <v>355</v>
      </c>
      <c r="AT2" s="329" t="s">
        <v>584</v>
      </c>
      <c r="AU2" s="329" t="s">
        <v>342</v>
      </c>
      <c r="AV2" s="329" t="s">
        <v>585</v>
      </c>
      <c r="AW2" s="329" t="s">
        <v>586</v>
      </c>
      <c r="AX2" s="329"/>
    </row>
    <row r="3" ht="20.1" customHeight="1" spans="2:50">
      <c r="B3" s="250"/>
      <c r="C3" s="251"/>
      <c r="D3" s="251"/>
      <c r="E3" s="251"/>
      <c r="F3" s="251"/>
      <c r="G3" s="251"/>
      <c r="H3" s="251"/>
      <c r="I3" s="251"/>
      <c r="J3" s="252"/>
      <c r="K3" s="27" t="s">
        <v>587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8"/>
      <c r="W3" s="29" t="s">
        <v>8</v>
      </c>
      <c r="X3" s="23"/>
      <c r="Y3" s="23"/>
      <c r="Z3" s="30" t="str">
        <f>工程号&amp;"-"&amp;主项号&amp;"K03-22/0"</f>
        <v>202321-02K03-22/0</v>
      </c>
      <c r="AA3" s="30"/>
      <c r="AB3" s="30"/>
      <c r="AC3" s="30"/>
      <c r="AD3" s="30"/>
      <c r="AE3" s="30"/>
      <c r="AF3" s="30"/>
      <c r="AG3" s="30"/>
      <c r="AH3" s="31"/>
    </row>
    <row r="4" ht="20.1" customHeight="1" spans="2:50">
      <c r="B4" s="255"/>
      <c r="C4" s="256"/>
      <c r="D4" s="256"/>
      <c r="E4" s="256"/>
      <c r="F4" s="256"/>
      <c r="G4" s="256"/>
      <c r="H4" s="256"/>
      <c r="I4" s="256"/>
      <c r="J4" s="257"/>
      <c r="K4" s="100" t="s">
        <v>9</v>
      </c>
      <c r="L4" s="100"/>
      <c r="M4" s="283"/>
      <c r="N4" s="284"/>
      <c r="O4" s="285"/>
      <c r="P4" s="285"/>
      <c r="Q4" s="285"/>
      <c r="R4" s="285"/>
      <c r="S4" s="285"/>
      <c r="T4" s="285"/>
      <c r="U4" s="285"/>
      <c r="V4" s="286"/>
      <c r="W4" s="34" t="s">
        <v>10</v>
      </c>
      <c r="X4" s="35"/>
      <c r="Y4" s="36"/>
      <c r="Z4" s="40" t="str">
        <f>设计阶段</f>
        <v>施工图</v>
      </c>
      <c r="AA4" s="41"/>
      <c r="AB4" s="42"/>
      <c r="AC4" s="43" t="s">
        <v>12</v>
      </c>
      <c r="AD4" s="43"/>
      <c r="AE4" s="43"/>
      <c r="AF4" s="44"/>
      <c r="AG4" s="44"/>
      <c r="AH4" s="45"/>
    </row>
    <row r="5" s="278" customFormat="1" ht="17.1" customHeight="1" spans="2:50">
      <c r="B5" s="265" t="s">
        <v>421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2"/>
      <c r="N5" s="333" t="s">
        <v>588</v>
      </c>
      <c r="O5" s="334"/>
      <c r="P5" s="334"/>
      <c r="Q5" s="334"/>
      <c r="R5" s="334"/>
      <c r="S5" s="334"/>
      <c r="T5" s="335"/>
      <c r="U5" s="333" t="s">
        <v>589</v>
      </c>
      <c r="V5" s="334"/>
      <c r="W5" s="334"/>
      <c r="X5" s="334"/>
      <c r="Y5" s="334"/>
      <c r="Z5" s="334"/>
      <c r="AA5" s="335"/>
      <c r="AB5" s="333" t="s">
        <v>590</v>
      </c>
      <c r="AC5" s="334"/>
      <c r="AD5" s="334"/>
      <c r="AE5" s="334"/>
      <c r="AF5" s="334"/>
      <c r="AG5" s="334"/>
      <c r="AH5" s="336"/>
    </row>
    <row r="6" s="278" customFormat="1" ht="17.1" customHeight="1" spans="2:50">
      <c r="B6" s="290" t="s">
        <v>560</v>
      </c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8"/>
      <c r="N6" s="124" t="s">
        <v>353</v>
      </c>
      <c r="O6" s="125"/>
      <c r="P6" s="125"/>
      <c r="Q6" s="125"/>
      <c r="R6" s="125"/>
      <c r="S6" s="125"/>
      <c r="T6" s="126"/>
      <c r="U6" s="124" t="s">
        <v>353</v>
      </c>
      <c r="V6" s="125"/>
      <c r="W6" s="125"/>
      <c r="X6" s="125"/>
      <c r="Y6" s="125"/>
      <c r="Z6" s="125"/>
      <c r="AA6" s="126"/>
      <c r="AB6" s="124" t="s">
        <v>591</v>
      </c>
      <c r="AC6" s="125"/>
      <c r="AD6" s="125"/>
      <c r="AE6" s="125"/>
      <c r="AF6" s="125"/>
      <c r="AG6" s="125"/>
      <c r="AH6" s="127"/>
    </row>
    <row r="7" s="278" customFormat="1" ht="17.1" customHeight="1" spans="2:50">
      <c r="B7" s="325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39"/>
      <c r="N7" s="131"/>
      <c r="O7" s="132"/>
      <c r="P7" s="132"/>
      <c r="Q7" s="132"/>
      <c r="R7" s="132"/>
      <c r="S7" s="132"/>
      <c r="T7" s="133"/>
      <c r="U7" s="131"/>
      <c r="V7" s="132"/>
      <c r="W7" s="132"/>
      <c r="X7" s="132"/>
      <c r="Y7" s="132"/>
      <c r="Z7" s="132"/>
      <c r="AA7" s="133"/>
      <c r="AB7" s="131"/>
      <c r="AC7" s="132"/>
      <c r="AD7" s="132"/>
      <c r="AE7" s="132"/>
      <c r="AF7" s="132"/>
      <c r="AG7" s="132"/>
      <c r="AH7" s="134"/>
    </row>
    <row r="8" s="278" customFormat="1" ht="17.1" customHeight="1" spans="2:50">
      <c r="B8" s="273" t="s">
        <v>425</v>
      </c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1"/>
      <c r="N8" s="342" t="s">
        <v>106</v>
      </c>
      <c r="O8" s="135"/>
      <c r="P8" s="135"/>
      <c r="Q8" s="135"/>
      <c r="R8" s="135"/>
      <c r="S8" s="135"/>
      <c r="T8" s="136"/>
      <c r="U8" s="342" t="s">
        <v>106</v>
      </c>
      <c r="V8" s="135"/>
      <c r="W8" s="135"/>
      <c r="X8" s="135"/>
      <c r="Y8" s="135"/>
      <c r="Z8" s="135"/>
      <c r="AA8" s="136"/>
      <c r="AB8" s="342" t="s">
        <v>106</v>
      </c>
      <c r="AC8" s="135"/>
      <c r="AD8" s="135"/>
      <c r="AE8" s="135"/>
      <c r="AF8" s="135"/>
      <c r="AG8" s="135"/>
      <c r="AH8" s="209"/>
      <c r="AI8" s="1"/>
    </row>
    <row r="9" s="278" customFormat="1" ht="17.1" customHeight="1" spans="2:50">
      <c r="B9" s="193" t="s">
        <v>592</v>
      </c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8"/>
      <c r="N9" s="342" t="s">
        <v>593</v>
      </c>
      <c r="O9" s="343"/>
      <c r="P9" s="343"/>
      <c r="Q9" s="343"/>
      <c r="R9" s="343"/>
      <c r="S9" s="343"/>
      <c r="T9" s="344"/>
      <c r="U9" s="342" t="s">
        <v>594</v>
      </c>
      <c r="V9" s="343"/>
      <c r="W9" s="343"/>
      <c r="X9" s="343"/>
      <c r="Y9" s="343"/>
      <c r="Z9" s="343"/>
      <c r="AA9" s="344"/>
      <c r="AB9" s="342" t="s">
        <v>595</v>
      </c>
      <c r="AC9" s="343"/>
      <c r="AD9" s="343"/>
      <c r="AE9" s="343"/>
      <c r="AF9" s="343"/>
      <c r="AG9" s="343"/>
      <c r="AH9" s="345"/>
      <c r="AI9" s="1"/>
    </row>
    <row r="10" s="278" customFormat="1" ht="17.1" customHeight="1" spans="2:50">
      <c r="B10" s="26" t="s">
        <v>428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346"/>
      <c r="O10" s="346"/>
      <c r="P10" s="346"/>
      <c r="Q10" s="346"/>
      <c r="R10" s="346"/>
      <c r="S10" s="346"/>
      <c r="T10" s="346"/>
      <c r="U10" s="346"/>
      <c r="V10" s="346"/>
      <c r="W10" s="346"/>
      <c r="X10" s="346"/>
      <c r="Y10" s="346"/>
      <c r="Z10" s="346"/>
      <c r="AA10" s="346"/>
      <c r="AB10" s="346"/>
      <c r="AC10" s="346"/>
      <c r="AD10" s="346"/>
      <c r="AE10" s="346"/>
      <c r="AF10" s="346"/>
      <c r="AG10" s="346"/>
      <c r="AH10" s="347"/>
      <c r="AI10" s="1"/>
    </row>
    <row r="11" s="278" customFormat="1" ht="17.1" customHeight="1" spans="2:50">
      <c r="B11" s="212" t="s">
        <v>429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4"/>
      <c r="N11" s="348" t="s">
        <v>596</v>
      </c>
      <c r="O11" s="349"/>
      <c r="P11" s="349"/>
      <c r="Q11" s="349"/>
      <c r="R11" s="349"/>
      <c r="S11" s="349"/>
      <c r="T11" s="350"/>
      <c r="U11" s="348" t="s">
        <v>596</v>
      </c>
      <c r="V11" s="349"/>
      <c r="W11" s="349"/>
      <c r="X11" s="349"/>
      <c r="Y11" s="349"/>
      <c r="Z11" s="349"/>
      <c r="AA11" s="350"/>
      <c r="AB11" s="348" t="s">
        <v>597</v>
      </c>
      <c r="AC11" s="349"/>
      <c r="AD11" s="349"/>
      <c r="AE11" s="349"/>
      <c r="AF11" s="349"/>
      <c r="AG11" s="349"/>
      <c r="AH11" s="351"/>
      <c r="AI11" s="1"/>
    </row>
    <row r="12" s="278" customFormat="1" ht="17.1" customHeight="1" spans="2:50">
      <c r="B12" s="193" t="s">
        <v>598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8"/>
      <c r="N12" s="352" t="s">
        <v>599</v>
      </c>
      <c r="O12" s="353"/>
      <c r="P12" s="353"/>
      <c r="Q12" s="353"/>
      <c r="R12" s="353"/>
      <c r="S12" s="353"/>
      <c r="T12" s="354"/>
      <c r="U12" s="352" t="s">
        <v>599</v>
      </c>
      <c r="V12" s="353"/>
      <c r="W12" s="353"/>
      <c r="X12" s="353"/>
      <c r="Y12" s="353"/>
      <c r="Z12" s="353"/>
      <c r="AA12" s="354"/>
      <c r="AB12" s="355" t="s">
        <v>600</v>
      </c>
      <c r="AC12" s="355"/>
      <c r="AD12" s="355"/>
      <c r="AE12" s="355"/>
      <c r="AF12" s="355"/>
      <c r="AG12" s="355"/>
      <c r="AH12" s="356"/>
      <c r="AI12" s="1"/>
    </row>
    <row r="13" s="278" customFormat="1" ht="17.1" customHeight="1" spans="2:50">
      <c r="B13" s="193" t="s">
        <v>601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8"/>
      <c r="N13" s="352">
        <v>25</v>
      </c>
      <c r="O13" s="353"/>
      <c r="P13" s="353"/>
      <c r="Q13" s="353"/>
      <c r="R13" s="353"/>
      <c r="S13" s="353"/>
      <c r="T13" s="354"/>
      <c r="U13" s="352">
        <v>25</v>
      </c>
      <c r="V13" s="353"/>
      <c r="W13" s="353"/>
      <c r="X13" s="353"/>
      <c r="Y13" s="353"/>
      <c r="Z13" s="353"/>
      <c r="AA13" s="354"/>
      <c r="AB13" s="355">
        <v>25</v>
      </c>
      <c r="AC13" s="355"/>
      <c r="AD13" s="355"/>
      <c r="AE13" s="355"/>
      <c r="AF13" s="355"/>
      <c r="AG13" s="355"/>
      <c r="AH13" s="356"/>
      <c r="AI13" s="1"/>
    </row>
    <row r="14" s="278" customFormat="1" ht="17.1" customHeight="1" spans="2:50">
      <c r="B14" s="193" t="s">
        <v>602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8"/>
      <c r="N14" s="352">
        <v>8</v>
      </c>
      <c r="O14" s="353"/>
      <c r="P14" s="353"/>
      <c r="Q14" s="353"/>
      <c r="R14" s="353"/>
      <c r="S14" s="353"/>
      <c r="T14" s="354"/>
      <c r="U14" s="352" t="s">
        <v>603</v>
      </c>
      <c r="V14" s="353"/>
      <c r="W14" s="353"/>
      <c r="X14" s="353"/>
      <c r="Y14" s="353"/>
      <c r="Z14" s="353"/>
      <c r="AA14" s="354"/>
      <c r="AB14" s="355" t="s">
        <v>604</v>
      </c>
      <c r="AC14" s="355"/>
      <c r="AD14" s="355"/>
      <c r="AE14" s="355"/>
      <c r="AF14" s="355"/>
      <c r="AG14" s="355"/>
      <c r="AH14" s="356"/>
      <c r="AI14" s="1"/>
    </row>
    <row r="15" s="278" customFormat="1" ht="17.1" customHeight="1" spans="2:50">
      <c r="B15" s="193" t="s">
        <v>605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8"/>
      <c r="N15" s="352">
        <v>7.1</v>
      </c>
      <c r="O15" s="353"/>
      <c r="P15" s="353"/>
      <c r="Q15" s="353"/>
      <c r="R15" s="353"/>
      <c r="S15" s="353"/>
      <c r="T15" s="354"/>
      <c r="U15" s="352" t="s">
        <v>599</v>
      </c>
      <c r="V15" s="353"/>
      <c r="W15" s="353"/>
      <c r="X15" s="353"/>
      <c r="Y15" s="353"/>
      <c r="Z15" s="353"/>
      <c r="AA15" s="354"/>
      <c r="AB15" s="355" t="s">
        <v>606</v>
      </c>
      <c r="AC15" s="355"/>
      <c r="AD15" s="355"/>
      <c r="AE15" s="355"/>
      <c r="AF15" s="355"/>
      <c r="AG15" s="355"/>
      <c r="AH15" s="356"/>
      <c r="AI15" s="1"/>
    </row>
    <row r="16" s="278" customFormat="1" ht="17.1" customHeight="1" spans="2:50">
      <c r="B16" s="193" t="s">
        <v>607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8"/>
      <c r="N16" s="352">
        <v>0</v>
      </c>
      <c r="O16" s="353"/>
      <c r="P16" s="353"/>
      <c r="Q16" s="353"/>
      <c r="R16" s="353"/>
      <c r="S16" s="353"/>
      <c r="T16" s="354"/>
      <c r="U16" s="352">
        <v>0</v>
      </c>
      <c r="V16" s="353"/>
      <c r="W16" s="353"/>
      <c r="X16" s="353"/>
      <c r="Y16" s="353"/>
      <c r="Z16" s="353"/>
      <c r="AA16" s="354"/>
      <c r="AB16" s="355">
        <v>0</v>
      </c>
      <c r="AC16" s="355"/>
      <c r="AD16" s="355"/>
      <c r="AE16" s="355"/>
      <c r="AF16" s="355"/>
      <c r="AG16" s="355"/>
      <c r="AH16" s="356"/>
      <c r="AI16" s="1"/>
    </row>
    <row r="17" s="278" customFormat="1" ht="17.1" customHeight="1" spans="2:35">
      <c r="B17" s="265" t="s">
        <v>608</v>
      </c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7"/>
      <c r="N17" s="268">
        <v>997</v>
      </c>
      <c r="O17" s="271"/>
      <c r="P17" s="271"/>
      <c r="Q17" s="271"/>
      <c r="R17" s="271"/>
      <c r="S17" s="271"/>
      <c r="T17" s="305"/>
      <c r="U17" s="357">
        <v>997</v>
      </c>
      <c r="V17" s="358"/>
      <c r="W17" s="358"/>
      <c r="X17" s="358"/>
      <c r="Y17" s="358"/>
      <c r="Z17" s="358"/>
      <c r="AA17" s="359"/>
      <c r="AB17" s="360">
        <v>997</v>
      </c>
      <c r="AC17" s="360"/>
      <c r="AD17" s="360"/>
      <c r="AE17" s="360"/>
      <c r="AF17" s="360"/>
      <c r="AG17" s="360"/>
      <c r="AH17" s="361"/>
    </row>
    <row r="18" s="278" customFormat="1" ht="17.1" customHeight="1" spans="2:35">
      <c r="B18" s="193" t="s">
        <v>609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8"/>
      <c r="N18" s="352"/>
      <c r="O18" s="218"/>
      <c r="P18" s="218"/>
      <c r="Q18" s="218"/>
      <c r="R18" s="218"/>
      <c r="S18" s="218"/>
      <c r="T18" s="219"/>
      <c r="U18" s="352"/>
      <c r="V18" s="218"/>
      <c r="W18" s="218"/>
      <c r="X18" s="218"/>
      <c r="Y18" s="218"/>
      <c r="Z18" s="218"/>
      <c r="AA18" s="219"/>
      <c r="AB18" s="355"/>
      <c r="AC18" s="320"/>
      <c r="AD18" s="320"/>
      <c r="AE18" s="320"/>
      <c r="AF18" s="320"/>
      <c r="AG18" s="320"/>
      <c r="AH18" s="322"/>
      <c r="AI18" s="1"/>
    </row>
    <row r="19" s="278" customFormat="1" ht="17.1" customHeight="1" spans="2:35">
      <c r="B19" s="362" t="s">
        <v>610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346"/>
      <c r="O19" s="346"/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6"/>
      <c r="AB19" s="363"/>
      <c r="AC19" s="363"/>
      <c r="AD19" s="363"/>
      <c r="AE19" s="363"/>
      <c r="AF19" s="363"/>
      <c r="AG19" s="363"/>
      <c r="AH19" s="364"/>
      <c r="AI19" s="1"/>
    </row>
    <row r="20" s="278" customFormat="1" ht="17.1" customHeight="1" spans="2:35">
      <c r="B20" s="193" t="s">
        <v>434</v>
      </c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8"/>
      <c r="N20" s="352"/>
      <c r="O20" s="353"/>
      <c r="P20" s="353"/>
      <c r="Q20" s="353"/>
      <c r="R20" s="353"/>
      <c r="S20" s="353"/>
      <c r="T20" s="354"/>
      <c r="U20" s="352"/>
      <c r="V20" s="353"/>
      <c r="W20" s="353"/>
      <c r="X20" s="353"/>
      <c r="Y20" s="353"/>
      <c r="Z20" s="353"/>
      <c r="AA20" s="354"/>
      <c r="AB20" s="353"/>
      <c r="AC20" s="353"/>
      <c r="AD20" s="353"/>
      <c r="AE20" s="353"/>
      <c r="AF20" s="353"/>
      <c r="AG20" s="353"/>
      <c r="AH20" s="365"/>
      <c r="AI20" s="1"/>
    </row>
    <row r="21" s="278" customFormat="1" ht="17.1" customHeight="1" spans="2:35">
      <c r="B21" s="193" t="s">
        <v>436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8"/>
      <c r="N21" s="366" t="str">
        <f>IF(N15="","","0~"&amp;INDEX($AK$1:$AW$1,MATCH(N15*1.3,$AK$1:$AW$1,-1))&amp;" m3/h")</f>
        <v>0~10 m3/h</v>
      </c>
      <c r="O21" s="366"/>
      <c r="P21" s="366"/>
      <c r="Q21" s="366"/>
      <c r="R21" s="366"/>
      <c r="S21" s="366"/>
      <c r="T21" s="366"/>
      <c r="U21" s="366" t="str">
        <f t="shared" ref="U21" si="0">IF(U15="","","0~"&amp;INDEX($AK$1:$AW$1,MATCH(U15*1.3,$AK$1:$AW$1,-1))&amp;" m3/h")</f>
        <v>0~1 m3/h</v>
      </c>
      <c r="V21" s="366"/>
      <c r="W21" s="366"/>
      <c r="X21" s="366"/>
      <c r="Y21" s="366"/>
      <c r="Z21" s="366"/>
      <c r="AA21" s="366"/>
      <c r="AB21" s="366" t="str">
        <f t="shared" ref="AB21" si="1">IF(AB15="","","0~"&amp;INDEX($AK$1:$AW$1,MATCH(AB15*1.3,$AK$1:$AW$1,-1))&amp;" m3/h")</f>
        <v>0~10 m3/h</v>
      </c>
      <c r="AC21" s="366"/>
      <c r="AD21" s="366"/>
      <c r="AE21" s="366"/>
      <c r="AF21" s="366"/>
      <c r="AG21" s="366"/>
      <c r="AH21" s="367"/>
      <c r="AI21" s="1"/>
    </row>
    <row r="22" s="278" customFormat="1" ht="17.1" customHeight="1" spans="2:35">
      <c r="B22" s="193" t="s">
        <v>611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8"/>
      <c r="N22" s="368" t="s">
        <v>612</v>
      </c>
      <c r="O22" s="369"/>
      <c r="P22" s="369"/>
      <c r="Q22" s="369"/>
      <c r="R22" s="369"/>
      <c r="S22" s="369"/>
      <c r="T22" s="370"/>
      <c r="U22" s="368" t="s">
        <v>613</v>
      </c>
      <c r="V22" s="369"/>
      <c r="W22" s="369"/>
      <c r="X22" s="369"/>
      <c r="Y22" s="369"/>
      <c r="Z22" s="369"/>
      <c r="AA22" s="370"/>
      <c r="AB22" s="368" t="s">
        <v>612</v>
      </c>
      <c r="AC22" s="369"/>
      <c r="AD22" s="369"/>
      <c r="AE22" s="369"/>
      <c r="AF22" s="369"/>
      <c r="AG22" s="369"/>
      <c r="AH22" s="371"/>
      <c r="AI22" s="1"/>
    </row>
    <row r="23" s="278" customFormat="1" ht="17.1" customHeight="1" spans="2:35">
      <c r="B23" s="193" t="s">
        <v>536</v>
      </c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8"/>
      <c r="N23" s="372" t="s">
        <v>93</v>
      </c>
      <c r="O23" s="373"/>
      <c r="P23" s="373"/>
      <c r="Q23" s="373"/>
      <c r="R23" s="373"/>
      <c r="S23" s="373"/>
      <c r="T23" s="374"/>
      <c r="U23" s="372" t="s">
        <v>93</v>
      </c>
      <c r="V23" s="373"/>
      <c r="W23" s="373"/>
      <c r="X23" s="373"/>
      <c r="Y23" s="373"/>
      <c r="Z23" s="373"/>
      <c r="AA23" s="374"/>
      <c r="AB23" s="372" t="s">
        <v>93</v>
      </c>
      <c r="AC23" s="373"/>
      <c r="AD23" s="373"/>
      <c r="AE23" s="373"/>
      <c r="AF23" s="373"/>
      <c r="AG23" s="373"/>
      <c r="AH23" s="375"/>
      <c r="AI23" s="1"/>
    </row>
    <row r="24" s="278" customFormat="1" ht="17.1" customHeight="1" spans="2:35">
      <c r="B24" s="193" t="s">
        <v>614</v>
      </c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8"/>
      <c r="N24" s="372" t="s">
        <v>121</v>
      </c>
      <c r="O24" s="373"/>
      <c r="P24" s="373"/>
      <c r="Q24" s="373"/>
      <c r="R24" s="373"/>
      <c r="S24" s="373"/>
      <c r="T24" s="374"/>
      <c r="U24" s="372" t="s">
        <v>121</v>
      </c>
      <c r="V24" s="373"/>
      <c r="W24" s="373"/>
      <c r="X24" s="373"/>
      <c r="Y24" s="373"/>
      <c r="Z24" s="373"/>
      <c r="AA24" s="374"/>
      <c r="AB24" s="372" t="s">
        <v>121</v>
      </c>
      <c r="AC24" s="373"/>
      <c r="AD24" s="373"/>
      <c r="AE24" s="373"/>
      <c r="AF24" s="373"/>
      <c r="AG24" s="373"/>
      <c r="AH24" s="375"/>
      <c r="AI24" s="1"/>
    </row>
    <row r="25" s="278" customFormat="1" ht="17.1" customHeight="1" spans="2:35">
      <c r="B25" s="193" t="s">
        <v>615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8"/>
      <c r="N25" s="376" t="s">
        <v>467</v>
      </c>
      <c r="O25" s="377"/>
      <c r="P25" s="377"/>
      <c r="Q25" s="377"/>
      <c r="R25" s="377"/>
      <c r="S25" s="377"/>
      <c r="T25" s="378"/>
      <c r="U25" s="376" t="s">
        <v>467</v>
      </c>
      <c r="V25" s="377"/>
      <c r="W25" s="377"/>
      <c r="X25" s="377"/>
      <c r="Y25" s="377"/>
      <c r="Z25" s="377"/>
      <c r="AA25" s="378"/>
      <c r="AB25" s="379" t="s">
        <v>467</v>
      </c>
      <c r="AC25" s="380"/>
      <c r="AD25" s="380"/>
      <c r="AE25" s="380"/>
      <c r="AF25" s="380"/>
      <c r="AG25" s="380"/>
      <c r="AH25" s="381"/>
      <c r="AI25" s="1"/>
    </row>
    <row r="26" s="278" customFormat="1" ht="17.1" customHeight="1" spans="2:35">
      <c r="B26" s="193" t="s">
        <v>461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8"/>
      <c r="N26" s="372" t="s">
        <v>198</v>
      </c>
      <c r="O26" s="373"/>
      <c r="P26" s="373"/>
      <c r="Q26" s="373"/>
      <c r="R26" s="373"/>
      <c r="S26" s="373"/>
      <c r="T26" s="373"/>
      <c r="U26" s="372" t="s">
        <v>198</v>
      </c>
      <c r="V26" s="373"/>
      <c r="W26" s="373"/>
      <c r="X26" s="373"/>
      <c r="Y26" s="373"/>
      <c r="Z26" s="373"/>
      <c r="AA26" s="373"/>
      <c r="AB26" s="382" t="s">
        <v>198</v>
      </c>
      <c r="AC26" s="383"/>
      <c r="AD26" s="383"/>
      <c r="AE26" s="383"/>
      <c r="AF26" s="383"/>
      <c r="AG26" s="383"/>
      <c r="AH26" s="384"/>
      <c r="AI26" s="1"/>
    </row>
    <row r="27" s="278" customFormat="1" ht="17.1" customHeight="1" spans="2:35">
      <c r="B27" s="193" t="s">
        <v>462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8"/>
      <c r="N27" s="368" t="s">
        <v>305</v>
      </c>
      <c r="O27" s="369"/>
      <c r="P27" s="369"/>
      <c r="Q27" s="369"/>
      <c r="R27" s="369"/>
      <c r="S27" s="369"/>
      <c r="T27" s="370"/>
      <c r="U27" s="368" t="s">
        <v>616</v>
      </c>
      <c r="V27" s="369"/>
      <c r="W27" s="369"/>
      <c r="X27" s="369"/>
      <c r="Y27" s="369"/>
      <c r="Z27" s="369"/>
      <c r="AA27" s="370"/>
      <c r="AB27" s="368" t="s">
        <v>305</v>
      </c>
      <c r="AC27" s="369"/>
      <c r="AD27" s="369"/>
      <c r="AE27" s="369"/>
      <c r="AF27" s="369"/>
      <c r="AG27" s="369"/>
      <c r="AH27" s="371"/>
      <c r="AI27" s="1"/>
    </row>
    <row r="28" s="278" customFormat="1" ht="17.1" customHeight="1" spans="2:35">
      <c r="B28" s="193" t="s">
        <v>617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8"/>
      <c r="N28" s="352" t="s">
        <v>467</v>
      </c>
      <c r="O28" s="353"/>
      <c r="P28" s="353"/>
      <c r="Q28" s="353"/>
      <c r="R28" s="353"/>
      <c r="S28" s="353"/>
      <c r="T28" s="354"/>
      <c r="U28" s="352" t="s">
        <v>467</v>
      </c>
      <c r="V28" s="353"/>
      <c r="W28" s="353"/>
      <c r="X28" s="353"/>
      <c r="Y28" s="353"/>
      <c r="Z28" s="353"/>
      <c r="AA28" s="354"/>
      <c r="AB28" s="385" t="s">
        <v>467</v>
      </c>
      <c r="AC28" s="355"/>
      <c r="AD28" s="355"/>
      <c r="AE28" s="355"/>
      <c r="AF28" s="355"/>
      <c r="AG28" s="355"/>
      <c r="AH28" s="356"/>
      <c r="AI28" s="1"/>
    </row>
    <row r="29" s="278" customFormat="1" ht="17.1" customHeight="1" spans="2:35">
      <c r="B29" s="26" t="s">
        <v>618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346"/>
      <c r="O29" s="346"/>
      <c r="P29" s="346"/>
      <c r="Q29" s="346"/>
      <c r="R29" s="346"/>
      <c r="S29" s="346"/>
      <c r="T29" s="346"/>
      <c r="U29" s="346"/>
      <c r="V29" s="346"/>
      <c r="W29" s="346"/>
      <c r="X29" s="346"/>
      <c r="Y29" s="346"/>
      <c r="Z29" s="346"/>
      <c r="AA29" s="346"/>
      <c r="AB29" s="346"/>
      <c r="AC29" s="346"/>
      <c r="AD29" s="346"/>
      <c r="AE29" s="346"/>
      <c r="AF29" s="346"/>
      <c r="AG29" s="346"/>
      <c r="AH29" s="364"/>
      <c r="AI29" s="1"/>
    </row>
    <row r="30" s="278" customFormat="1" ht="17.1" customHeight="1" spans="2:35">
      <c r="B30" s="193" t="s">
        <v>434</v>
      </c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8"/>
      <c r="N30" s="352"/>
      <c r="O30" s="353"/>
      <c r="P30" s="353"/>
      <c r="Q30" s="353"/>
      <c r="R30" s="353"/>
      <c r="S30" s="353"/>
      <c r="T30" s="354"/>
      <c r="U30" s="352"/>
      <c r="V30" s="353"/>
      <c r="W30" s="353"/>
      <c r="X30" s="353"/>
      <c r="Y30" s="353"/>
      <c r="Z30" s="353"/>
      <c r="AA30" s="354"/>
      <c r="AB30" s="355"/>
      <c r="AC30" s="355"/>
      <c r="AD30" s="355"/>
      <c r="AE30" s="355"/>
      <c r="AF30" s="355"/>
      <c r="AG30" s="355"/>
      <c r="AH30" s="356"/>
      <c r="AI30" s="1"/>
    </row>
    <row r="31" s="278" customFormat="1" ht="17.1" customHeight="1" spans="2:35">
      <c r="B31" s="193" t="s">
        <v>444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8"/>
      <c r="N31" s="158" t="s">
        <v>110</v>
      </c>
      <c r="O31" s="155"/>
      <c r="P31" s="155"/>
      <c r="Q31" s="155"/>
      <c r="R31" s="155"/>
      <c r="S31" s="155"/>
      <c r="T31" s="159"/>
      <c r="U31" s="158" t="s">
        <v>110</v>
      </c>
      <c r="V31" s="155"/>
      <c r="W31" s="155"/>
      <c r="X31" s="155"/>
      <c r="Y31" s="155"/>
      <c r="Z31" s="155"/>
      <c r="AA31" s="159"/>
      <c r="AB31" s="226" t="s">
        <v>110</v>
      </c>
      <c r="AC31" s="226"/>
      <c r="AD31" s="226"/>
      <c r="AE31" s="226"/>
      <c r="AF31" s="226"/>
      <c r="AG31" s="226"/>
      <c r="AH31" s="227"/>
      <c r="AI31" s="1"/>
    </row>
    <row r="32" s="278" customFormat="1" ht="17.1" customHeight="1" spans="2:35">
      <c r="B32" s="193" t="s">
        <v>441</v>
      </c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8"/>
      <c r="N32" s="217" t="s">
        <v>256</v>
      </c>
      <c r="O32" s="218"/>
      <c r="P32" s="218"/>
      <c r="Q32" s="218"/>
      <c r="R32" s="218"/>
      <c r="S32" s="218"/>
      <c r="T32" s="219"/>
      <c r="U32" s="217" t="s">
        <v>256</v>
      </c>
      <c r="V32" s="218"/>
      <c r="W32" s="218"/>
      <c r="X32" s="218"/>
      <c r="Y32" s="218"/>
      <c r="Z32" s="218"/>
      <c r="AA32" s="219"/>
      <c r="AB32" s="320" t="s">
        <v>256</v>
      </c>
      <c r="AC32" s="320"/>
      <c r="AD32" s="320"/>
      <c r="AE32" s="320"/>
      <c r="AF32" s="320"/>
      <c r="AG32" s="320"/>
      <c r="AH32" s="322"/>
      <c r="AI32" s="1"/>
    </row>
    <row r="33" s="278" customFormat="1" ht="17.1" customHeight="1" spans="2:49">
      <c r="B33" s="193" t="s">
        <v>442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8"/>
      <c r="N33" s="352" t="s">
        <v>443</v>
      </c>
      <c r="O33" s="353"/>
      <c r="P33" s="353"/>
      <c r="Q33" s="353"/>
      <c r="R33" s="353"/>
      <c r="S33" s="353"/>
      <c r="T33" s="354"/>
      <c r="U33" s="352" t="s">
        <v>443</v>
      </c>
      <c r="V33" s="353"/>
      <c r="W33" s="353"/>
      <c r="X33" s="353"/>
      <c r="Y33" s="353"/>
      <c r="Z33" s="353"/>
      <c r="AA33" s="354"/>
      <c r="AB33" s="355" t="s">
        <v>443</v>
      </c>
      <c r="AC33" s="355"/>
      <c r="AD33" s="355"/>
      <c r="AE33" s="355"/>
      <c r="AF33" s="355"/>
      <c r="AG33" s="355"/>
      <c r="AH33" s="356"/>
      <c r="AI33" s="1"/>
    </row>
    <row r="34" s="278" customFormat="1" ht="17.1" customHeight="1" spans="2:49">
      <c r="B34" s="193" t="s">
        <v>446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8"/>
      <c r="N34" s="386" t="s">
        <v>88</v>
      </c>
      <c r="O34" s="155"/>
      <c r="P34" s="155"/>
      <c r="Q34" s="155"/>
      <c r="R34" s="155"/>
      <c r="S34" s="155"/>
      <c r="T34" s="159"/>
      <c r="U34" s="386" t="s">
        <v>88</v>
      </c>
      <c r="V34" s="155"/>
      <c r="W34" s="155"/>
      <c r="X34" s="155"/>
      <c r="Y34" s="155"/>
      <c r="Z34" s="155"/>
      <c r="AA34" s="159"/>
      <c r="AB34" s="387" t="s">
        <v>88</v>
      </c>
      <c r="AC34" s="226"/>
      <c r="AD34" s="226"/>
      <c r="AE34" s="226"/>
      <c r="AF34" s="226"/>
      <c r="AG34" s="226"/>
      <c r="AH34" s="227"/>
      <c r="AI34" s="1"/>
    </row>
    <row r="35" s="278" customFormat="1" ht="17.1" customHeight="1" spans="2:49">
      <c r="B35" s="193" t="s">
        <v>447</v>
      </c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8"/>
      <c r="N35" s="158" t="s">
        <v>448</v>
      </c>
      <c r="O35" s="155"/>
      <c r="P35" s="155"/>
      <c r="Q35" s="155"/>
      <c r="R35" s="155"/>
      <c r="S35" s="155"/>
      <c r="T35" s="159"/>
      <c r="U35" s="158" t="s">
        <v>448</v>
      </c>
      <c r="V35" s="155"/>
      <c r="W35" s="155"/>
      <c r="X35" s="155"/>
      <c r="Y35" s="155"/>
      <c r="Z35" s="155"/>
      <c r="AA35" s="159"/>
      <c r="AB35" s="226" t="s">
        <v>448</v>
      </c>
      <c r="AC35" s="226"/>
      <c r="AD35" s="226"/>
      <c r="AE35" s="226"/>
      <c r="AF35" s="226"/>
      <c r="AG35" s="226"/>
      <c r="AH35" s="227"/>
      <c r="AI35" s="1"/>
    </row>
    <row r="36" s="278" customFormat="1" ht="17.1" customHeight="1" spans="2:49">
      <c r="B36" s="193" t="s">
        <v>538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8"/>
      <c r="N36" s="157" t="s">
        <v>136</v>
      </c>
      <c r="O36" s="157"/>
      <c r="P36" s="157"/>
      <c r="Q36" s="157"/>
      <c r="R36" s="157"/>
      <c r="S36" s="157"/>
      <c r="T36" s="157"/>
      <c r="U36" s="157" t="s">
        <v>136</v>
      </c>
      <c r="V36" s="157"/>
      <c r="W36" s="157"/>
      <c r="X36" s="157"/>
      <c r="Y36" s="157"/>
      <c r="Z36" s="157"/>
      <c r="AA36" s="157"/>
      <c r="AB36" s="226" t="s">
        <v>136</v>
      </c>
      <c r="AC36" s="226"/>
      <c r="AD36" s="226"/>
      <c r="AE36" s="226"/>
      <c r="AF36" s="226"/>
      <c r="AG36" s="226"/>
      <c r="AH36" s="227"/>
      <c r="AI36" s="1"/>
    </row>
    <row r="37" s="278" customFormat="1" ht="17.1" customHeight="1" spans="2:49">
      <c r="B37" s="193" t="s">
        <v>539</v>
      </c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8"/>
      <c r="N37" s="158" t="s">
        <v>619</v>
      </c>
      <c r="O37" s="155"/>
      <c r="P37" s="155"/>
      <c r="Q37" s="155"/>
      <c r="R37" s="155"/>
      <c r="S37" s="155"/>
      <c r="T37" s="159"/>
      <c r="U37" s="158" t="s">
        <v>619</v>
      </c>
      <c r="V37" s="155"/>
      <c r="W37" s="155"/>
      <c r="X37" s="155"/>
      <c r="Y37" s="155"/>
      <c r="Z37" s="155"/>
      <c r="AA37" s="159"/>
      <c r="AB37" s="226" t="s">
        <v>619</v>
      </c>
      <c r="AC37" s="226"/>
      <c r="AD37" s="226"/>
      <c r="AE37" s="226"/>
      <c r="AF37" s="226"/>
      <c r="AG37" s="226"/>
      <c r="AH37" s="227"/>
      <c r="AI37" s="1"/>
    </row>
    <row r="38" s="278" customFormat="1" ht="17.1" customHeight="1" spans="2:49">
      <c r="B38" s="193" t="s">
        <v>542</v>
      </c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8"/>
      <c r="N38" s="217" t="s">
        <v>620</v>
      </c>
      <c r="O38" s="218"/>
      <c r="P38" s="218"/>
      <c r="Q38" s="218"/>
      <c r="R38" s="218"/>
      <c r="S38" s="218"/>
      <c r="T38" s="219"/>
      <c r="U38" s="217" t="s">
        <v>620</v>
      </c>
      <c r="V38" s="218"/>
      <c r="W38" s="218"/>
      <c r="X38" s="218"/>
      <c r="Y38" s="218"/>
      <c r="Z38" s="218"/>
      <c r="AA38" s="219"/>
      <c r="AB38" s="320" t="s">
        <v>620</v>
      </c>
      <c r="AC38" s="320"/>
      <c r="AD38" s="320"/>
      <c r="AE38" s="320"/>
      <c r="AF38" s="320"/>
      <c r="AG38" s="320"/>
      <c r="AH38" s="322"/>
      <c r="AI38" s="1"/>
    </row>
    <row r="39" s="278" customFormat="1" ht="17.1" customHeight="1" spans="2:49">
      <c r="B39" s="193" t="s">
        <v>621</v>
      </c>
      <c r="C39" s="340"/>
      <c r="D39" s="340"/>
      <c r="E39" s="340"/>
      <c r="F39" s="340"/>
      <c r="G39" s="340"/>
      <c r="H39" s="340"/>
      <c r="I39" s="340"/>
      <c r="J39" s="340"/>
      <c r="K39" s="340"/>
      <c r="L39" s="340"/>
      <c r="M39" s="341"/>
      <c r="N39" s="158" t="s">
        <v>471</v>
      </c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6"/>
      <c r="AI39" s="1"/>
    </row>
    <row r="40" s="278" customFormat="1" ht="17.1" customHeight="1" spans="2:49">
      <c r="B40" s="290" t="s">
        <v>622</v>
      </c>
      <c r="C40" s="337"/>
      <c r="D40" s="337"/>
      <c r="E40" s="337"/>
      <c r="F40" s="337"/>
      <c r="G40" s="337"/>
      <c r="H40" s="337"/>
      <c r="I40" s="337"/>
      <c r="J40" s="337"/>
      <c r="K40" s="337"/>
      <c r="L40" s="337"/>
      <c r="M40" s="338"/>
      <c r="N40" s="231" t="s">
        <v>623</v>
      </c>
      <c r="O40" s="232"/>
      <c r="P40" s="232"/>
      <c r="Q40" s="232"/>
      <c r="R40" s="232"/>
      <c r="S40" s="232"/>
      <c r="T40" s="233"/>
      <c r="U40" s="231" t="s">
        <v>623</v>
      </c>
      <c r="V40" s="232"/>
      <c r="W40" s="232"/>
      <c r="X40" s="232"/>
      <c r="Y40" s="232"/>
      <c r="Z40" s="232"/>
      <c r="AA40" s="233"/>
      <c r="AB40" s="231" t="s">
        <v>623</v>
      </c>
      <c r="AC40" s="232"/>
      <c r="AD40" s="232"/>
      <c r="AE40" s="232"/>
      <c r="AF40" s="232"/>
      <c r="AG40" s="232"/>
      <c r="AH40" s="234"/>
      <c r="AI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="1" customFormat="1" ht="17.1" customHeight="1" spans="2:49">
      <c r="B41" s="325"/>
      <c r="C41" s="326"/>
      <c r="D41" s="326"/>
      <c r="E41" s="326"/>
      <c r="F41" s="326"/>
      <c r="G41" s="326"/>
      <c r="H41" s="326"/>
      <c r="I41" s="326"/>
      <c r="J41" s="326"/>
      <c r="K41" s="326"/>
      <c r="L41" s="326"/>
      <c r="M41" s="339"/>
      <c r="N41" s="388"/>
      <c r="O41" s="216"/>
      <c r="P41" s="216"/>
      <c r="Q41" s="389"/>
      <c r="R41" s="216"/>
      <c r="S41" s="216"/>
      <c r="T41" s="390"/>
      <c r="U41" s="388"/>
      <c r="V41" s="216"/>
      <c r="W41" s="216"/>
      <c r="X41" s="389"/>
      <c r="Y41" s="216"/>
      <c r="Z41" s="216"/>
      <c r="AA41" s="390"/>
      <c r="AB41" s="388"/>
      <c r="AC41" s="216"/>
      <c r="AD41" s="216"/>
      <c r="AE41" s="389"/>
      <c r="AF41" s="216"/>
      <c r="AG41" s="216"/>
      <c r="AH41" s="237"/>
    </row>
    <row r="42" s="1" customFormat="1" ht="17.1" customHeight="1" spans="2:49">
      <c r="B42" s="93"/>
      <c r="C42" s="94"/>
      <c r="D42" s="95"/>
      <c r="E42" s="95"/>
      <c r="F42" s="95"/>
      <c r="G42" s="95"/>
      <c r="H42" s="95"/>
      <c r="I42" s="95"/>
      <c r="J42" s="95"/>
      <c r="K42" s="96"/>
      <c r="L42" s="95"/>
      <c r="M42" s="95"/>
      <c r="N42" s="95"/>
      <c r="O42" s="95" t="s">
        <v>15</v>
      </c>
      <c r="P42" s="96"/>
      <c r="Q42" s="95"/>
      <c r="R42" s="94"/>
      <c r="S42" s="95"/>
      <c r="T42" s="95"/>
      <c r="U42" s="95"/>
      <c r="V42" s="95"/>
      <c r="W42" s="95"/>
      <c r="X42" s="96"/>
      <c r="Y42" s="95"/>
      <c r="Z42" s="95"/>
      <c r="AA42" s="96"/>
      <c r="AB42" s="95"/>
      <c r="AC42" s="95"/>
      <c r="AD42" s="95"/>
      <c r="AE42" s="95"/>
      <c r="AF42" s="96"/>
      <c r="AG42" s="95"/>
      <c r="AH42" s="97"/>
    </row>
    <row r="43" s="1" customFormat="1" ht="17.1" customHeight="1" spans="2:49">
      <c r="B43" s="93"/>
      <c r="C43" s="94"/>
      <c r="D43" s="95"/>
      <c r="E43" s="95"/>
      <c r="F43" s="95"/>
      <c r="G43" s="95"/>
      <c r="H43" s="95"/>
      <c r="I43" s="95"/>
      <c r="J43" s="95"/>
      <c r="K43" s="96"/>
      <c r="L43" s="95"/>
      <c r="M43" s="95"/>
      <c r="N43" s="95"/>
      <c r="O43" s="95" t="s">
        <v>15</v>
      </c>
      <c r="P43" s="96"/>
      <c r="Q43" s="95"/>
      <c r="R43" s="94"/>
      <c r="S43" s="95"/>
      <c r="T43" s="95"/>
      <c r="U43" s="95"/>
      <c r="V43" s="95"/>
      <c r="W43" s="95"/>
      <c r="X43" s="96"/>
      <c r="Y43" s="95"/>
      <c r="Z43" s="95"/>
      <c r="AA43" s="96"/>
      <c r="AB43" s="95"/>
      <c r="AC43" s="95"/>
      <c r="AD43" s="95"/>
      <c r="AE43" s="95"/>
      <c r="AF43" s="96"/>
      <c r="AG43" s="95"/>
      <c r="AH43" s="97"/>
    </row>
    <row r="44" s="1" customFormat="1" ht="20.1" customHeight="1" spans="2:49">
      <c r="B44" s="276" t="s">
        <v>17</v>
      </c>
      <c r="C44" s="277"/>
      <c r="D44" s="99" t="s">
        <v>475</v>
      </c>
      <c r="E44" s="100"/>
      <c r="F44" s="100"/>
      <c r="G44" s="101"/>
      <c r="H44" s="101"/>
      <c r="I44" s="101"/>
      <c r="J44" s="102"/>
      <c r="K44" s="99" t="s">
        <v>476</v>
      </c>
      <c r="L44" s="100"/>
      <c r="M44" s="100"/>
      <c r="N44" s="101"/>
      <c r="O44" s="102"/>
      <c r="P44" s="99" t="s">
        <v>477</v>
      </c>
      <c r="Q44" s="103"/>
      <c r="R44" s="104"/>
      <c r="S44" s="99" t="s">
        <v>478</v>
      </c>
      <c r="T44" s="100"/>
      <c r="U44" s="100"/>
      <c r="V44" s="101"/>
      <c r="W44" s="102"/>
      <c r="X44" s="99" t="s">
        <v>477</v>
      </c>
      <c r="Y44" s="103"/>
      <c r="Z44" s="104"/>
      <c r="AA44" s="100" t="s">
        <v>479</v>
      </c>
      <c r="AB44" s="100"/>
      <c r="AC44" s="100"/>
      <c r="AD44" s="101"/>
      <c r="AE44" s="102"/>
      <c r="AF44" s="99" t="s">
        <v>477</v>
      </c>
      <c r="AG44" s="103"/>
      <c r="AH44" s="105"/>
    </row>
  </sheetData>
  <mergeCells count="118">
    <mergeCell ref="K1:V1"/>
    <mergeCell ref="W1:AH1"/>
    <mergeCell ref="W2:Y2"/>
    <mergeCell ref="Z2:AB2"/>
    <mergeCell ref="AC2:AE2"/>
    <mergeCell ref="AF2:AH2"/>
    <mergeCell ref="W3:Y3"/>
    <mergeCell ref="Z3:AH3"/>
    <mergeCell ref="K4:M4"/>
    <mergeCell ref="W4:Y4"/>
    <mergeCell ref="Z4:AB4"/>
    <mergeCell ref="AC4:AH4"/>
    <mergeCell ref="N5:T5"/>
    <mergeCell ref="U5:AA5"/>
    <mergeCell ref="AB5:AH5"/>
    <mergeCell ref="N8:T8"/>
    <mergeCell ref="U8:AA8"/>
    <mergeCell ref="AB8:AH8"/>
    <mergeCell ref="N9:T9"/>
    <mergeCell ref="U9:AA9"/>
    <mergeCell ref="AB9:AH9"/>
    <mergeCell ref="B11:M11"/>
    <mergeCell ref="N11:T11"/>
    <mergeCell ref="U11:AA11"/>
    <mergeCell ref="AB11:AH11"/>
    <mergeCell ref="N12:T12"/>
    <mergeCell ref="U12:AA12"/>
    <mergeCell ref="AB12:AH12"/>
    <mergeCell ref="N13:T13"/>
    <mergeCell ref="U13:AA13"/>
    <mergeCell ref="AB13:AH13"/>
    <mergeCell ref="N14:T14"/>
    <mergeCell ref="U14:AA14"/>
    <mergeCell ref="AB14:AH14"/>
    <mergeCell ref="N15:T15"/>
    <mergeCell ref="U15:AA15"/>
    <mergeCell ref="AB15:AH15"/>
    <mergeCell ref="N16:T16"/>
    <mergeCell ref="U16:AA16"/>
    <mergeCell ref="AB16:AH16"/>
    <mergeCell ref="N17:T17"/>
    <mergeCell ref="U17:AA17"/>
    <mergeCell ref="AB17:AH17"/>
    <mergeCell ref="N18:T18"/>
    <mergeCell ref="U18:AA18"/>
    <mergeCell ref="AB18:AH18"/>
    <mergeCell ref="N20:T20"/>
    <mergeCell ref="U20:AA20"/>
    <mergeCell ref="AB20:AH20"/>
    <mergeCell ref="N21:T21"/>
    <mergeCell ref="U21:AA21"/>
    <mergeCell ref="AB21:AH21"/>
    <mergeCell ref="N22:T22"/>
    <mergeCell ref="U22:AA22"/>
    <mergeCell ref="AB22:AH22"/>
    <mergeCell ref="N23:T23"/>
    <mergeCell ref="U23:AA23"/>
    <mergeCell ref="AB23:AH23"/>
    <mergeCell ref="N24:T24"/>
    <mergeCell ref="U24:AA24"/>
    <mergeCell ref="AB24:AH24"/>
    <mergeCell ref="N25:T25"/>
    <mergeCell ref="U25:AA25"/>
    <mergeCell ref="AB25:AH25"/>
    <mergeCell ref="N26:T26"/>
    <mergeCell ref="U26:AA26"/>
    <mergeCell ref="AB26:AH26"/>
    <mergeCell ref="N27:T27"/>
    <mergeCell ref="U27:AA27"/>
    <mergeCell ref="AB27:AH27"/>
    <mergeCell ref="N28:T28"/>
    <mergeCell ref="U28:AA28"/>
    <mergeCell ref="AB28:AH28"/>
    <mergeCell ref="N30:T30"/>
    <mergeCell ref="U30:AA30"/>
    <mergeCell ref="AB30:AH30"/>
    <mergeCell ref="N31:T31"/>
    <mergeCell ref="U31:AA31"/>
    <mergeCell ref="AB31:AH31"/>
    <mergeCell ref="N32:T32"/>
    <mergeCell ref="U32:AA32"/>
    <mergeCell ref="AB32:AH32"/>
    <mergeCell ref="N33:T33"/>
    <mergeCell ref="U33:AA33"/>
    <mergeCell ref="AB33:AH33"/>
    <mergeCell ref="N34:T34"/>
    <mergeCell ref="U34:AA34"/>
    <mergeCell ref="AB34:AH34"/>
    <mergeCell ref="N35:T35"/>
    <mergeCell ref="U35:AA35"/>
    <mergeCell ref="AB35:AH35"/>
    <mergeCell ref="N36:T36"/>
    <mergeCell ref="U36:AA36"/>
    <mergeCell ref="AB36:AH36"/>
    <mergeCell ref="N37:T37"/>
    <mergeCell ref="U37:AA37"/>
    <mergeCell ref="AB37:AH37"/>
    <mergeCell ref="N38:T38"/>
    <mergeCell ref="U38:AA38"/>
    <mergeCell ref="AB38:AH38"/>
    <mergeCell ref="N39:AH39"/>
    <mergeCell ref="N40:T40"/>
    <mergeCell ref="U40:AA40"/>
    <mergeCell ref="AB40:AH40"/>
    <mergeCell ref="B44:C44"/>
    <mergeCell ref="D44:J44"/>
    <mergeCell ref="K44:O44"/>
    <mergeCell ref="P44:R44"/>
    <mergeCell ref="S44:W44"/>
    <mergeCell ref="X44:Z44"/>
    <mergeCell ref="AA44:AE44"/>
    <mergeCell ref="AF44:AH44"/>
    <mergeCell ref="B40:M41"/>
    <mergeCell ref="B6:M7"/>
    <mergeCell ref="N6:T7"/>
    <mergeCell ref="U6:AA7"/>
    <mergeCell ref="AB6:AH7"/>
    <mergeCell ref="B1:J4"/>
  </mergeCells>
  <dataValidations count="13">
    <dataValidation type="list" allowBlank="1" showInputMessage="1" showErrorMessage="1" sqref="N23:AH23">
      <formula1>材料</formula1>
    </dataValidation>
    <dataValidation type="list" allowBlank="1" showInputMessage="1" showErrorMessage="1" sqref="U24:AA24">
      <formula1>源数据!$AQ$2:$AQ$10</formula1>
    </dataValidation>
    <dataValidation type="list" allowBlank="1" showInputMessage="1" showErrorMessage="1" sqref="AB24:AH24">
      <formula1>衬里</formula1>
    </dataValidation>
    <dataValidation type="list" allowBlank="1" showInputMessage="1" showErrorMessage="1" sqref="N25:AH25">
      <formula1>电极材料</formula1>
    </dataValidation>
    <dataValidation type="list" allowBlank="1" showInputMessage="1" showErrorMessage="1" sqref="N26:AH26">
      <formula1>法兰连接</formula1>
    </dataValidation>
    <dataValidation type="list" allowBlank="1" showInputMessage="1" showErrorMessage="1" sqref="N28:AH28">
      <formula1>"316LSS,Ta,HC,304SS"</formula1>
    </dataValidation>
    <dataValidation type="list" allowBlank="1" showInputMessage="1" showErrorMessage="1" sqref="N31:AH31">
      <formula1>信号类型</formula1>
    </dataValidation>
    <dataValidation type="list" allowBlank="1" showInputMessage="1" showErrorMessage="1" sqref="N32:AH32">
      <formula1>源数据!$AO$7:$AO$16</formula1>
    </dataValidation>
    <dataValidation type="list" allowBlank="1" showInputMessage="1" showErrorMessage="1" sqref="N33:AH33">
      <formula1>"24VDC,220VAC"</formula1>
    </dataValidation>
    <dataValidation type="list" allowBlank="1" showInputMessage="1" showErrorMessage="1" sqref="N34:AH34">
      <formula1>接口尺寸</formula1>
    </dataValidation>
    <dataValidation type="list" allowBlank="1" showInputMessage="1" showErrorMessage="1" sqref="N35:AH35">
      <formula1>防爆等级</formula1>
    </dataValidation>
    <dataValidation type="list" allowBlank="1" showInputMessage="1" showErrorMessage="1" sqref="N36:AH36">
      <formula1>源数据!$AL$2:$AL$7</formula1>
    </dataValidation>
    <dataValidation type="list" allowBlank="1" showInputMessage="1" showErrorMessage="1" sqref="N37:AH37">
      <formula1>"2""管立柱,嵌装,直接安装"</formula1>
    </dataValidation>
  </dataValidations>
  <hyperlinks>
    <hyperlink ref="AI1" location="索引!A1" display="返回索引"/>
  </hyperlink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>
    <oddHeader>&amp;R       
&amp;7 &amp;P         &amp;N    .
</oddHead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B1:AI84"/>
  <sheetViews>
    <sheetView showGridLines="0" view="pageBreakPreview" zoomScale="80" zoomScaleNormal="160" topLeftCell="A43" workbookViewId="0">
      <selection activeCell="U12" sqref="U12:AA12"/>
    </sheetView>
  </sheetViews>
  <sheetFormatPr defaultColWidth="3.33333333333333" defaultRowHeight="14.1" customHeight="1"/>
  <cols>
    <col min="1" max="34" width="3.33333333333333" customWidth="1"/>
  </cols>
  <sheetData>
    <row r="1" ht="24.95" customHeight="1" spans="2:35">
      <c r="B1" s="247" t="s">
        <v>480</v>
      </c>
      <c r="C1" s="248"/>
      <c r="D1" s="248"/>
      <c r="E1" s="248"/>
      <c r="F1" s="248"/>
      <c r="G1" s="248"/>
      <c r="H1" s="248"/>
      <c r="I1" s="248"/>
      <c r="J1" s="249"/>
      <c r="K1" s="6" t="s">
        <v>418</v>
      </c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8"/>
      <c r="W1" s="8" t="str">
        <f>IF(项目名称&lt;&gt;0,项目名称,"")</f>
        <v>镇江海纳川物流产业发展有限责任公司
罐区及船舶发放VOC治理项目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10"/>
      <c r="AI1" s="11" t="s">
        <v>419</v>
      </c>
    </row>
    <row r="2" ht="20.1" customHeight="1" spans="2:35">
      <c r="B2" s="250"/>
      <c r="C2" s="251"/>
      <c r="D2" s="251"/>
      <c r="E2" s="251"/>
      <c r="F2" s="251"/>
      <c r="G2" s="251"/>
      <c r="H2" s="251"/>
      <c r="I2" s="251"/>
      <c r="J2" s="252"/>
      <c r="K2" s="279" t="s">
        <v>50</v>
      </c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80"/>
      <c r="W2" s="17" t="s">
        <v>3</v>
      </c>
      <c r="X2" s="18"/>
      <c r="Y2" s="18"/>
      <c r="Z2" s="19" t="str">
        <f>工程号</f>
        <v>202321</v>
      </c>
      <c r="AA2" s="20"/>
      <c r="AB2" s="21"/>
      <c r="AC2" s="22" t="s">
        <v>5</v>
      </c>
      <c r="AD2" s="23"/>
      <c r="AE2" s="24"/>
      <c r="AF2" s="19" t="str">
        <f>IF(主项号&lt;&gt;0,主项号,"")</f>
        <v>02</v>
      </c>
      <c r="AG2" s="20"/>
      <c r="AH2" s="25"/>
    </row>
    <row r="3" ht="20.1" customHeight="1" spans="2:35">
      <c r="B3" s="250"/>
      <c r="C3" s="251"/>
      <c r="D3" s="251"/>
      <c r="E3" s="251"/>
      <c r="F3" s="251"/>
      <c r="G3" s="251"/>
      <c r="H3" s="251"/>
      <c r="I3" s="251"/>
      <c r="J3" s="252"/>
      <c r="K3" s="281" t="s">
        <v>624</v>
      </c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2"/>
      <c r="W3" s="29" t="s">
        <v>8</v>
      </c>
      <c r="X3" s="23"/>
      <c r="Y3" s="23"/>
      <c r="Z3" s="30" t="str">
        <f>工程号&amp;"-"&amp;主项号&amp;"K03-23/0"</f>
        <v>202321-02K03-23/0</v>
      </c>
      <c r="AA3" s="30"/>
      <c r="AB3" s="30"/>
      <c r="AC3" s="30"/>
      <c r="AD3" s="30"/>
      <c r="AE3" s="30"/>
      <c r="AF3" s="30"/>
      <c r="AG3" s="30"/>
      <c r="AH3" s="31"/>
    </row>
    <row r="4" ht="20.1" customHeight="1" spans="2:35">
      <c r="B4" s="255"/>
      <c r="C4" s="256"/>
      <c r="D4" s="256"/>
      <c r="E4" s="256"/>
      <c r="F4" s="256"/>
      <c r="G4" s="256"/>
      <c r="H4" s="256"/>
      <c r="I4" s="256"/>
      <c r="J4" s="257"/>
      <c r="K4" s="100" t="s">
        <v>9</v>
      </c>
      <c r="L4" s="100"/>
      <c r="M4" s="283"/>
      <c r="N4" s="284"/>
      <c r="O4" s="285"/>
      <c r="P4" s="285"/>
      <c r="Q4" s="285"/>
      <c r="R4" s="285"/>
      <c r="S4" s="285"/>
      <c r="T4" s="285"/>
      <c r="U4" s="285"/>
      <c r="V4" s="286"/>
      <c r="W4" s="34" t="s">
        <v>10</v>
      </c>
      <c r="X4" s="35"/>
      <c r="Y4" s="36"/>
      <c r="Z4" s="40" t="str">
        <f>设计阶段</f>
        <v>施工图</v>
      </c>
      <c r="AA4" s="41"/>
      <c r="AB4" s="42"/>
      <c r="AC4" s="43" t="s">
        <v>12</v>
      </c>
      <c r="AD4" s="43"/>
      <c r="AE4" s="43"/>
      <c r="AF4" s="44"/>
      <c r="AG4" s="44"/>
      <c r="AH4" s="45"/>
    </row>
    <row r="5" s="278" customFormat="1" ht="17.1" customHeight="1" spans="2:35">
      <c r="B5" s="287" t="s">
        <v>421</v>
      </c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9"/>
      <c r="N5" s="196" t="s">
        <v>625</v>
      </c>
      <c r="O5" s="197"/>
      <c r="P5" s="197"/>
      <c r="Q5" s="197"/>
      <c r="R5" s="197"/>
      <c r="S5" s="197"/>
      <c r="T5" s="198"/>
      <c r="U5" s="196" t="s">
        <v>626</v>
      </c>
      <c r="V5" s="197"/>
      <c r="W5" s="197"/>
      <c r="X5" s="197"/>
      <c r="Y5" s="197"/>
      <c r="Z5" s="197"/>
      <c r="AA5" s="198"/>
      <c r="AB5" s="196" t="s">
        <v>627</v>
      </c>
      <c r="AC5" s="197"/>
      <c r="AD5" s="197"/>
      <c r="AE5" s="197"/>
      <c r="AF5" s="197"/>
      <c r="AG5" s="197"/>
      <c r="AH5" s="199"/>
    </row>
    <row r="6" s="278" customFormat="1" ht="17.1" customHeight="1" spans="2:35">
      <c r="B6" s="290" t="s">
        <v>423</v>
      </c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2"/>
      <c r="N6" s="124" t="s">
        <v>628</v>
      </c>
      <c r="O6" s="200"/>
      <c r="P6" s="200"/>
      <c r="Q6" s="200"/>
      <c r="R6" s="200"/>
      <c r="S6" s="200"/>
      <c r="T6" s="201"/>
      <c r="U6" s="124" t="s">
        <v>628</v>
      </c>
      <c r="V6" s="200"/>
      <c r="W6" s="200"/>
      <c r="X6" s="200"/>
      <c r="Y6" s="200"/>
      <c r="Z6" s="200"/>
      <c r="AA6" s="201"/>
      <c r="AB6" s="124" t="s">
        <v>628</v>
      </c>
      <c r="AC6" s="200"/>
      <c r="AD6" s="200"/>
      <c r="AE6" s="200"/>
      <c r="AF6" s="200"/>
      <c r="AG6" s="200"/>
      <c r="AH6" s="202"/>
    </row>
    <row r="7" s="278" customFormat="1" ht="17.1" customHeight="1" spans="2:35">
      <c r="B7" s="293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5"/>
      <c r="N7" s="203"/>
      <c r="O7" s="204"/>
      <c r="P7" s="204"/>
      <c r="Q7" s="204"/>
      <c r="R7" s="204"/>
      <c r="S7" s="204"/>
      <c r="T7" s="205"/>
      <c r="U7" s="203"/>
      <c r="V7" s="204"/>
      <c r="W7" s="204"/>
      <c r="X7" s="204"/>
      <c r="Y7" s="204"/>
      <c r="Z7" s="204"/>
      <c r="AA7" s="205"/>
      <c r="AB7" s="203"/>
      <c r="AC7" s="204"/>
      <c r="AD7" s="204"/>
      <c r="AE7" s="204"/>
      <c r="AF7" s="204"/>
      <c r="AG7" s="204"/>
      <c r="AH7" s="206"/>
    </row>
    <row r="8" s="278" customFormat="1" ht="17.1" customHeight="1" spans="2:35">
      <c r="B8" s="287" t="s">
        <v>425</v>
      </c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7"/>
      <c r="N8" s="135" t="s">
        <v>106</v>
      </c>
      <c r="O8" s="135"/>
      <c r="P8" s="135"/>
      <c r="Q8" s="135"/>
      <c r="R8" s="135"/>
      <c r="S8" s="135"/>
      <c r="T8" s="136"/>
      <c r="U8" s="135" t="s">
        <v>106</v>
      </c>
      <c r="V8" s="135"/>
      <c r="W8" s="135"/>
      <c r="X8" s="135"/>
      <c r="Y8" s="135"/>
      <c r="Z8" s="135"/>
      <c r="AA8" s="136"/>
      <c r="AB8" s="135" t="s">
        <v>106</v>
      </c>
      <c r="AC8" s="135"/>
      <c r="AD8" s="135"/>
      <c r="AE8" s="135"/>
      <c r="AF8" s="135"/>
      <c r="AG8" s="135"/>
      <c r="AH8" s="209"/>
      <c r="AI8" s="1"/>
    </row>
    <row r="9" s="278" customFormat="1" ht="17.1" customHeight="1" spans="2:35">
      <c r="B9" s="287" t="s">
        <v>592</v>
      </c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7"/>
      <c r="N9" s="135" t="s">
        <v>529</v>
      </c>
      <c r="O9" s="139"/>
      <c r="P9" s="139"/>
      <c r="Q9" s="139"/>
      <c r="R9" s="139"/>
      <c r="S9" s="139"/>
      <c r="T9" s="140"/>
      <c r="U9" s="135" t="s">
        <v>530</v>
      </c>
      <c r="V9" s="139"/>
      <c r="W9" s="139"/>
      <c r="X9" s="139"/>
      <c r="Y9" s="139"/>
      <c r="Z9" s="139"/>
      <c r="AA9" s="140"/>
      <c r="AB9" s="135" t="s">
        <v>531</v>
      </c>
      <c r="AC9" s="139"/>
      <c r="AD9" s="139"/>
      <c r="AE9" s="139"/>
      <c r="AF9" s="139"/>
      <c r="AG9" s="139"/>
      <c r="AH9" s="210"/>
      <c r="AI9" s="1"/>
    </row>
    <row r="10" s="278" customFormat="1" ht="17.1" customHeight="1" spans="2:35">
      <c r="B10" s="298" t="s">
        <v>428</v>
      </c>
      <c r="C10" s="299"/>
      <c r="D10" s="299"/>
      <c r="E10" s="299"/>
      <c r="F10" s="299"/>
      <c r="G10" s="299"/>
      <c r="H10" s="299"/>
      <c r="I10" s="299"/>
      <c r="J10" s="299"/>
      <c r="K10" s="299"/>
      <c r="L10" s="299"/>
      <c r="M10" s="299"/>
      <c r="N10" s="299"/>
      <c r="O10" s="299"/>
      <c r="P10" s="299"/>
      <c r="Q10" s="299"/>
      <c r="R10" s="299"/>
      <c r="S10" s="299"/>
      <c r="T10" s="299"/>
      <c r="U10" s="299"/>
      <c r="V10" s="299"/>
      <c r="W10" s="299"/>
      <c r="X10" s="299"/>
      <c r="Y10" s="299"/>
      <c r="Z10" s="299"/>
      <c r="AA10" s="299"/>
      <c r="AB10" s="299"/>
      <c r="AC10" s="299"/>
      <c r="AD10" s="299"/>
      <c r="AE10" s="299"/>
      <c r="AF10" s="299"/>
      <c r="AG10" s="299"/>
      <c r="AH10" s="300"/>
      <c r="AI10" s="1"/>
    </row>
    <row r="11" s="278" customFormat="1" ht="17.1" customHeight="1" spans="2:35">
      <c r="B11" s="212" t="s">
        <v>429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4"/>
      <c r="N11" s="301" t="s">
        <v>532</v>
      </c>
      <c r="O11" s="302"/>
      <c r="P11" s="302"/>
      <c r="Q11" s="302"/>
      <c r="R11" s="302"/>
      <c r="S11" s="302"/>
      <c r="T11" s="303"/>
      <c r="U11" s="301" t="s">
        <v>532</v>
      </c>
      <c r="V11" s="302"/>
      <c r="W11" s="302"/>
      <c r="X11" s="302"/>
      <c r="Y11" s="302"/>
      <c r="Z11" s="302"/>
      <c r="AA11" s="303"/>
      <c r="AB11" s="302" t="s">
        <v>532</v>
      </c>
      <c r="AC11" s="302"/>
      <c r="AD11" s="302"/>
      <c r="AE11" s="302"/>
      <c r="AF11" s="302"/>
      <c r="AG11" s="302"/>
      <c r="AH11" s="304"/>
      <c r="AI11" s="1"/>
    </row>
    <row r="12" s="278" customFormat="1" ht="17.1" customHeight="1" spans="2:35">
      <c r="B12" s="287" t="s">
        <v>598</v>
      </c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7"/>
      <c r="N12" s="301">
        <v>0.15</v>
      </c>
      <c r="O12" s="302"/>
      <c r="P12" s="302"/>
      <c r="Q12" s="302"/>
      <c r="R12" s="302"/>
      <c r="S12" s="302"/>
      <c r="T12" s="303"/>
      <c r="U12" s="301">
        <v>0.15</v>
      </c>
      <c r="V12" s="302"/>
      <c r="W12" s="302"/>
      <c r="X12" s="302"/>
      <c r="Y12" s="302"/>
      <c r="Z12" s="302"/>
      <c r="AA12" s="303"/>
      <c r="AB12" s="301">
        <v>0.15</v>
      </c>
      <c r="AC12" s="302"/>
      <c r="AD12" s="302"/>
      <c r="AE12" s="302"/>
      <c r="AF12" s="302"/>
      <c r="AG12" s="302"/>
      <c r="AH12" s="304"/>
      <c r="AI12" s="1"/>
    </row>
    <row r="13" s="278" customFormat="1" ht="17.1" customHeight="1" spans="2:35">
      <c r="B13" s="287" t="s">
        <v>601</v>
      </c>
      <c r="C13" s="296"/>
      <c r="D13" s="296"/>
      <c r="E13" s="296"/>
      <c r="F13" s="296"/>
      <c r="G13" s="296"/>
      <c r="H13" s="296"/>
      <c r="I13" s="296"/>
      <c r="J13" s="296"/>
      <c r="K13" s="296"/>
      <c r="L13" s="296"/>
      <c r="M13" s="297"/>
      <c r="N13" s="301">
        <v>25</v>
      </c>
      <c r="O13" s="302"/>
      <c r="P13" s="302"/>
      <c r="Q13" s="302"/>
      <c r="R13" s="302"/>
      <c r="S13" s="302"/>
      <c r="T13" s="303"/>
      <c r="U13" s="301">
        <v>25</v>
      </c>
      <c r="V13" s="302"/>
      <c r="W13" s="302"/>
      <c r="X13" s="302"/>
      <c r="Y13" s="302"/>
      <c r="Z13" s="302"/>
      <c r="AA13" s="303"/>
      <c r="AB13" s="301">
        <v>25</v>
      </c>
      <c r="AC13" s="302"/>
      <c r="AD13" s="302"/>
      <c r="AE13" s="302"/>
      <c r="AF13" s="302"/>
      <c r="AG13" s="302"/>
      <c r="AH13" s="304"/>
      <c r="AI13" s="1"/>
    </row>
    <row r="14" s="278" customFormat="1" ht="17.1" customHeight="1" spans="2:35">
      <c r="B14" s="287" t="s">
        <v>629</v>
      </c>
      <c r="C14" s="296"/>
      <c r="D14" s="296"/>
      <c r="E14" s="296"/>
      <c r="F14" s="296"/>
      <c r="G14" s="296"/>
      <c r="H14" s="296"/>
      <c r="I14" s="296"/>
      <c r="J14" s="296"/>
      <c r="K14" s="296"/>
      <c r="L14" s="296"/>
      <c r="M14" s="297"/>
      <c r="N14" s="301">
        <v>2</v>
      </c>
      <c r="O14" s="302"/>
      <c r="P14" s="302"/>
      <c r="Q14" s="302"/>
      <c r="R14" s="302"/>
      <c r="S14" s="302"/>
      <c r="T14" s="303"/>
      <c r="U14" s="301">
        <v>2</v>
      </c>
      <c r="V14" s="302"/>
      <c r="W14" s="302"/>
      <c r="X14" s="302"/>
      <c r="Y14" s="302"/>
      <c r="Z14" s="302"/>
      <c r="AA14" s="303"/>
      <c r="AB14" s="301">
        <v>2</v>
      </c>
      <c r="AC14" s="302"/>
      <c r="AD14" s="302"/>
      <c r="AE14" s="302"/>
      <c r="AF14" s="302"/>
      <c r="AG14" s="302"/>
      <c r="AH14" s="304"/>
      <c r="AI14" s="1"/>
    </row>
    <row r="15" s="278" customFormat="1" ht="17.1" customHeight="1" spans="2:35">
      <c r="B15" s="287" t="s">
        <v>630</v>
      </c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7"/>
      <c r="N15" s="301">
        <v>1</v>
      </c>
      <c r="O15" s="302"/>
      <c r="P15" s="302"/>
      <c r="Q15" s="302"/>
      <c r="R15" s="302"/>
      <c r="S15" s="302"/>
      <c r="T15" s="303"/>
      <c r="U15" s="301">
        <v>1</v>
      </c>
      <c r="V15" s="302"/>
      <c r="W15" s="302"/>
      <c r="X15" s="302"/>
      <c r="Y15" s="302"/>
      <c r="Z15" s="302"/>
      <c r="AA15" s="303"/>
      <c r="AB15" s="301">
        <v>1</v>
      </c>
      <c r="AC15" s="302"/>
      <c r="AD15" s="302"/>
      <c r="AE15" s="302"/>
      <c r="AF15" s="302"/>
      <c r="AG15" s="302"/>
      <c r="AH15" s="304"/>
      <c r="AI15" s="1"/>
    </row>
    <row r="16" s="278" customFormat="1" ht="17.1" customHeight="1" spans="2:35">
      <c r="B16" s="287" t="s">
        <v>631</v>
      </c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7"/>
      <c r="N16" s="301">
        <v>0</v>
      </c>
      <c r="O16" s="302"/>
      <c r="P16" s="302"/>
      <c r="Q16" s="302"/>
      <c r="R16" s="302"/>
      <c r="S16" s="302"/>
      <c r="T16" s="303"/>
      <c r="U16" s="301">
        <v>0</v>
      </c>
      <c r="V16" s="302"/>
      <c r="W16" s="302"/>
      <c r="X16" s="302"/>
      <c r="Y16" s="302"/>
      <c r="Z16" s="302"/>
      <c r="AA16" s="303"/>
      <c r="AB16" s="301">
        <v>0</v>
      </c>
      <c r="AC16" s="302"/>
      <c r="AD16" s="302"/>
      <c r="AE16" s="302"/>
      <c r="AF16" s="302"/>
      <c r="AG16" s="302"/>
      <c r="AH16" s="304"/>
      <c r="AI16" s="1"/>
    </row>
    <row r="17" s="278" customFormat="1" ht="17.1" customHeight="1" spans="2:35">
      <c r="B17" s="265" t="s">
        <v>608</v>
      </c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7"/>
      <c r="N17" s="268" t="s">
        <v>632</v>
      </c>
      <c r="O17" s="271"/>
      <c r="P17" s="271"/>
      <c r="Q17" s="271"/>
      <c r="R17" s="271"/>
      <c r="S17" s="271"/>
      <c r="T17" s="305"/>
      <c r="U17" s="268" t="s">
        <v>632</v>
      </c>
      <c r="V17" s="271"/>
      <c r="W17" s="271"/>
      <c r="X17" s="271"/>
      <c r="Y17" s="271"/>
      <c r="Z17" s="271"/>
      <c r="AA17" s="305"/>
      <c r="AB17" s="306" t="s">
        <v>632</v>
      </c>
      <c r="AC17" s="306"/>
      <c r="AD17" s="306"/>
      <c r="AE17" s="306"/>
      <c r="AF17" s="306"/>
      <c r="AG17" s="306"/>
      <c r="AH17" s="307"/>
    </row>
    <row r="18" s="278" customFormat="1" ht="17.1" customHeight="1" spans="2:35">
      <c r="B18" s="287" t="s">
        <v>633</v>
      </c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7"/>
      <c r="N18" s="301" t="s">
        <v>634</v>
      </c>
      <c r="O18" s="302"/>
      <c r="P18" s="302"/>
      <c r="Q18" s="302"/>
      <c r="R18" s="302"/>
      <c r="S18" s="302"/>
      <c r="T18" s="303"/>
      <c r="U18" s="301" t="s">
        <v>634</v>
      </c>
      <c r="V18" s="302"/>
      <c r="W18" s="302"/>
      <c r="X18" s="302"/>
      <c r="Y18" s="302"/>
      <c r="Z18" s="302"/>
      <c r="AA18" s="303"/>
      <c r="AB18" s="302" t="s">
        <v>634</v>
      </c>
      <c r="AC18" s="302"/>
      <c r="AD18" s="302"/>
      <c r="AE18" s="302"/>
      <c r="AF18" s="302"/>
      <c r="AG18" s="302"/>
      <c r="AH18" s="304"/>
      <c r="AI18" s="1"/>
    </row>
    <row r="19" s="278" customFormat="1" ht="17.1" customHeight="1" spans="2:35">
      <c r="B19" s="298" t="s">
        <v>635</v>
      </c>
      <c r="C19" s="299"/>
      <c r="D19" s="299"/>
      <c r="E19" s="299"/>
      <c r="F19" s="299"/>
      <c r="G19" s="299"/>
      <c r="H19" s="299"/>
      <c r="I19" s="299"/>
      <c r="J19" s="299"/>
      <c r="K19" s="299"/>
      <c r="L19" s="299"/>
      <c r="M19" s="299"/>
      <c r="N19" s="299"/>
      <c r="O19" s="299"/>
      <c r="P19" s="299"/>
      <c r="Q19" s="299"/>
      <c r="R19" s="299"/>
      <c r="S19" s="299"/>
      <c r="T19" s="299"/>
      <c r="U19" s="299"/>
      <c r="V19" s="299"/>
      <c r="W19" s="299"/>
      <c r="X19" s="299"/>
      <c r="Y19" s="299"/>
      <c r="Z19" s="299"/>
      <c r="AA19" s="299"/>
      <c r="AB19" s="299"/>
      <c r="AC19" s="299"/>
      <c r="AD19" s="299"/>
      <c r="AE19" s="299"/>
      <c r="AF19" s="299"/>
      <c r="AG19" s="299"/>
      <c r="AH19" s="300"/>
      <c r="AI19" s="1"/>
    </row>
    <row r="20" s="278" customFormat="1" ht="17.1" customHeight="1" spans="2:35">
      <c r="B20" s="287" t="s">
        <v>434</v>
      </c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7"/>
      <c r="N20" s="308"/>
      <c r="O20" s="309"/>
      <c r="P20" s="309"/>
      <c r="Q20" s="309"/>
      <c r="R20" s="309"/>
      <c r="S20" s="309"/>
      <c r="T20" s="310"/>
      <c r="U20" s="308"/>
      <c r="V20" s="309"/>
      <c r="W20" s="309"/>
      <c r="X20" s="309"/>
      <c r="Y20" s="309"/>
      <c r="Z20" s="309"/>
      <c r="AA20" s="310"/>
      <c r="AB20" s="308"/>
      <c r="AC20" s="309"/>
      <c r="AD20" s="309"/>
      <c r="AE20" s="309"/>
      <c r="AF20" s="309"/>
      <c r="AG20" s="309"/>
      <c r="AH20" s="311"/>
      <c r="AI20" s="1"/>
    </row>
    <row r="21" s="278" customFormat="1" ht="17.1" customHeight="1" spans="2:35">
      <c r="B21" s="193" t="s">
        <v>436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8"/>
      <c r="N21" s="301" t="s">
        <v>636</v>
      </c>
      <c r="O21" s="302"/>
      <c r="P21" s="302"/>
      <c r="Q21" s="302"/>
      <c r="R21" s="302"/>
      <c r="S21" s="302"/>
      <c r="T21" s="303"/>
      <c r="U21" s="301" t="s">
        <v>636</v>
      </c>
      <c r="V21" s="302"/>
      <c r="W21" s="302"/>
      <c r="X21" s="302"/>
      <c r="Y21" s="302"/>
      <c r="Z21" s="302"/>
      <c r="AA21" s="303"/>
      <c r="AB21" s="302" t="s">
        <v>636</v>
      </c>
      <c r="AC21" s="302"/>
      <c r="AD21" s="302"/>
      <c r="AE21" s="302"/>
      <c r="AF21" s="302"/>
      <c r="AG21" s="302"/>
      <c r="AH21" s="304"/>
      <c r="AI21" s="1"/>
    </row>
    <row r="22" s="278" customFormat="1" ht="17.1" customHeight="1" spans="2:35">
      <c r="B22" s="287" t="s">
        <v>637</v>
      </c>
      <c r="C22" s="296"/>
      <c r="D22" s="296"/>
      <c r="E22" s="296"/>
      <c r="F22" s="296"/>
      <c r="G22" s="296"/>
      <c r="H22" s="296"/>
      <c r="I22" s="296"/>
      <c r="J22" s="296"/>
      <c r="K22" s="296"/>
      <c r="L22" s="296"/>
      <c r="M22" s="297"/>
      <c r="N22" s="301" t="s">
        <v>638</v>
      </c>
      <c r="O22" s="302"/>
      <c r="P22" s="302"/>
      <c r="Q22" s="302"/>
      <c r="R22" s="302"/>
      <c r="S22" s="302"/>
      <c r="T22" s="303"/>
      <c r="U22" s="301" t="s">
        <v>638</v>
      </c>
      <c r="V22" s="302"/>
      <c r="W22" s="302"/>
      <c r="X22" s="302"/>
      <c r="Y22" s="302"/>
      <c r="Z22" s="302"/>
      <c r="AA22" s="303"/>
      <c r="AB22" s="301" t="s">
        <v>638</v>
      </c>
      <c r="AC22" s="302"/>
      <c r="AD22" s="302"/>
      <c r="AE22" s="302"/>
      <c r="AF22" s="302"/>
      <c r="AG22" s="302"/>
      <c r="AH22" s="304"/>
      <c r="AI22" s="1"/>
    </row>
    <row r="23" s="278" customFormat="1" ht="17.1" customHeight="1" spans="2:35">
      <c r="B23" s="287" t="s">
        <v>441</v>
      </c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7"/>
      <c r="N23" s="301" t="s">
        <v>281</v>
      </c>
      <c r="O23" s="302"/>
      <c r="P23" s="302"/>
      <c r="Q23" s="302"/>
      <c r="R23" s="302"/>
      <c r="S23" s="302"/>
      <c r="T23" s="302"/>
      <c r="U23" s="301" t="s">
        <v>281</v>
      </c>
      <c r="V23" s="302"/>
      <c r="W23" s="302"/>
      <c r="X23" s="302"/>
      <c r="Y23" s="302"/>
      <c r="Z23" s="302"/>
      <c r="AA23" s="302"/>
      <c r="AB23" s="301" t="s">
        <v>281</v>
      </c>
      <c r="AC23" s="302"/>
      <c r="AD23" s="302"/>
      <c r="AE23" s="302"/>
      <c r="AF23" s="302"/>
      <c r="AG23" s="302"/>
      <c r="AH23" s="304"/>
      <c r="AI23" s="1"/>
    </row>
    <row r="24" s="278" customFormat="1" ht="17.1" customHeight="1" spans="2:35">
      <c r="B24" s="287" t="s">
        <v>639</v>
      </c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7"/>
      <c r="N24" s="158" t="s">
        <v>467</v>
      </c>
      <c r="O24" s="155"/>
      <c r="P24" s="155"/>
      <c r="Q24" s="155"/>
      <c r="R24" s="155"/>
      <c r="S24" s="155"/>
      <c r="T24" s="159"/>
      <c r="U24" s="158" t="s">
        <v>467</v>
      </c>
      <c r="V24" s="155"/>
      <c r="W24" s="155"/>
      <c r="X24" s="155"/>
      <c r="Y24" s="155"/>
      <c r="Z24" s="155"/>
      <c r="AA24" s="159"/>
      <c r="AB24" s="158" t="s">
        <v>467</v>
      </c>
      <c r="AC24" s="155"/>
      <c r="AD24" s="155"/>
      <c r="AE24" s="155"/>
      <c r="AF24" s="155"/>
      <c r="AG24" s="155"/>
      <c r="AH24" s="156"/>
      <c r="AI24" s="1"/>
    </row>
    <row r="25" s="278" customFormat="1" ht="17.1" customHeight="1" spans="2:35">
      <c r="B25" s="287" t="s">
        <v>640</v>
      </c>
      <c r="C25" s="296"/>
      <c r="D25" s="296"/>
      <c r="E25" s="296"/>
      <c r="F25" s="296"/>
      <c r="G25" s="296"/>
      <c r="H25" s="296"/>
      <c r="I25" s="296"/>
      <c r="J25" s="296"/>
      <c r="K25" s="296"/>
      <c r="L25" s="296"/>
      <c r="M25" s="297"/>
      <c r="N25" s="158" t="s">
        <v>467</v>
      </c>
      <c r="O25" s="155"/>
      <c r="P25" s="155"/>
      <c r="Q25" s="155"/>
      <c r="R25" s="155"/>
      <c r="S25" s="155"/>
      <c r="T25" s="159"/>
      <c r="U25" s="158" t="s">
        <v>467</v>
      </c>
      <c r="V25" s="155"/>
      <c r="W25" s="155"/>
      <c r="X25" s="155"/>
      <c r="Y25" s="155"/>
      <c r="Z25" s="155"/>
      <c r="AA25" s="159"/>
      <c r="AB25" s="158" t="s">
        <v>467</v>
      </c>
      <c r="AC25" s="155"/>
      <c r="AD25" s="155"/>
      <c r="AE25" s="155"/>
      <c r="AF25" s="155"/>
      <c r="AG25" s="155"/>
      <c r="AH25" s="156"/>
      <c r="AI25" s="1"/>
    </row>
    <row r="26" s="278" customFormat="1" ht="17.1" customHeight="1" spans="2:35">
      <c r="B26" s="287" t="s">
        <v>641</v>
      </c>
      <c r="C26" s="296"/>
      <c r="D26" s="296"/>
      <c r="E26" s="296"/>
      <c r="F26" s="296"/>
      <c r="G26" s="296"/>
      <c r="H26" s="296"/>
      <c r="I26" s="296"/>
      <c r="J26" s="296"/>
      <c r="K26" s="296"/>
      <c r="L26" s="296"/>
      <c r="M26" s="297"/>
      <c r="N26" s="158" t="s">
        <v>65</v>
      </c>
      <c r="O26" s="155"/>
      <c r="P26" s="155" t="s">
        <v>65</v>
      </c>
      <c r="Q26" s="155"/>
      <c r="R26" s="155"/>
      <c r="S26" s="155"/>
      <c r="T26" s="155"/>
      <c r="U26" s="158" t="s">
        <v>65</v>
      </c>
      <c r="V26" s="155"/>
      <c r="W26" s="155" t="s">
        <v>65</v>
      </c>
      <c r="X26" s="155"/>
      <c r="Y26" s="155"/>
      <c r="Z26" s="155"/>
      <c r="AA26" s="155"/>
      <c r="AB26" s="158" t="s">
        <v>65</v>
      </c>
      <c r="AC26" s="155"/>
      <c r="AD26" s="155" t="s">
        <v>65</v>
      </c>
      <c r="AE26" s="155"/>
      <c r="AF26" s="155"/>
      <c r="AG26" s="155"/>
      <c r="AH26" s="156"/>
      <c r="AI26" s="1"/>
    </row>
    <row r="27" s="278" customFormat="1" ht="17.1" customHeight="1" spans="2:35">
      <c r="B27" s="287" t="s">
        <v>444</v>
      </c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7"/>
      <c r="N27" s="158" t="s">
        <v>110</v>
      </c>
      <c r="O27" s="155"/>
      <c r="P27" s="155"/>
      <c r="Q27" s="155"/>
      <c r="R27" s="155"/>
      <c r="S27" s="155"/>
      <c r="T27" s="159"/>
      <c r="U27" s="158" t="s">
        <v>110</v>
      </c>
      <c r="V27" s="155"/>
      <c r="W27" s="155"/>
      <c r="X27" s="155"/>
      <c r="Y27" s="155"/>
      <c r="Z27" s="155"/>
      <c r="AA27" s="159"/>
      <c r="AB27" s="158" t="s">
        <v>110</v>
      </c>
      <c r="AC27" s="155"/>
      <c r="AD27" s="155"/>
      <c r="AE27" s="155"/>
      <c r="AF27" s="155"/>
      <c r="AG27" s="155"/>
      <c r="AH27" s="156"/>
      <c r="AI27" s="1"/>
    </row>
    <row r="28" s="278" customFormat="1" ht="17.1" customHeight="1" spans="2:35">
      <c r="B28" s="287" t="s">
        <v>442</v>
      </c>
      <c r="C28" s="296"/>
      <c r="D28" s="296"/>
      <c r="E28" s="296"/>
      <c r="F28" s="296"/>
      <c r="G28" s="296"/>
      <c r="H28" s="296"/>
      <c r="I28" s="296"/>
      <c r="J28" s="296"/>
      <c r="K28" s="296"/>
      <c r="L28" s="296"/>
      <c r="M28" s="297"/>
      <c r="N28" s="217" t="s">
        <v>443</v>
      </c>
      <c r="O28" s="218"/>
      <c r="P28" s="218"/>
      <c r="Q28" s="218"/>
      <c r="R28" s="218"/>
      <c r="S28" s="218"/>
      <c r="T28" s="219"/>
      <c r="U28" s="217" t="s">
        <v>443</v>
      </c>
      <c r="V28" s="218"/>
      <c r="W28" s="218"/>
      <c r="X28" s="218"/>
      <c r="Y28" s="218"/>
      <c r="Z28" s="218"/>
      <c r="AA28" s="219"/>
      <c r="AB28" s="217" t="s">
        <v>443</v>
      </c>
      <c r="AC28" s="218"/>
      <c r="AD28" s="218"/>
      <c r="AE28" s="218"/>
      <c r="AF28" s="218"/>
      <c r="AG28" s="218"/>
      <c r="AH28" s="220"/>
      <c r="AI28" s="1"/>
    </row>
    <row r="29" s="278" customFormat="1" ht="17.1" customHeight="1" spans="2:35">
      <c r="B29" s="287" t="s">
        <v>461</v>
      </c>
      <c r="C29" s="296"/>
      <c r="D29" s="296"/>
      <c r="E29" s="296"/>
      <c r="F29" s="296"/>
      <c r="G29" s="296"/>
      <c r="H29" s="296"/>
      <c r="I29" s="296"/>
      <c r="J29" s="296"/>
      <c r="K29" s="296"/>
      <c r="L29" s="296"/>
      <c r="M29" s="297"/>
      <c r="N29" s="158" t="s">
        <v>198</v>
      </c>
      <c r="O29" s="155"/>
      <c r="P29" s="155"/>
      <c r="Q29" s="155"/>
      <c r="R29" s="155"/>
      <c r="S29" s="155"/>
      <c r="T29" s="155"/>
      <c r="U29" s="158" t="s">
        <v>198</v>
      </c>
      <c r="V29" s="155"/>
      <c r="W29" s="155"/>
      <c r="X29" s="155"/>
      <c r="Y29" s="155"/>
      <c r="Z29" s="155"/>
      <c r="AA29" s="155"/>
      <c r="AB29" s="158" t="s">
        <v>198</v>
      </c>
      <c r="AC29" s="155"/>
      <c r="AD29" s="155"/>
      <c r="AE29" s="155"/>
      <c r="AF29" s="155"/>
      <c r="AG29" s="155"/>
      <c r="AH29" s="156"/>
      <c r="AI29" s="1"/>
    </row>
    <row r="30" s="278" customFormat="1" ht="17.1" customHeight="1" spans="2:35">
      <c r="B30" s="287" t="s">
        <v>462</v>
      </c>
      <c r="C30" s="296"/>
      <c r="D30" s="296"/>
      <c r="E30" s="296"/>
      <c r="F30" s="296"/>
      <c r="G30" s="296"/>
      <c r="H30" s="296"/>
      <c r="I30" s="296"/>
      <c r="J30" s="296"/>
      <c r="K30" s="296"/>
      <c r="L30" s="296"/>
      <c r="M30" s="297"/>
      <c r="N30" s="158" t="s">
        <v>299</v>
      </c>
      <c r="O30" s="155"/>
      <c r="P30" s="155" t="s">
        <v>135</v>
      </c>
      <c r="Q30" s="155"/>
      <c r="R30" s="155"/>
      <c r="S30" s="155"/>
      <c r="T30" s="155"/>
      <c r="U30" s="158" t="s">
        <v>299</v>
      </c>
      <c r="V30" s="155"/>
      <c r="W30" s="155" t="s">
        <v>135</v>
      </c>
      <c r="X30" s="155"/>
      <c r="Y30" s="155"/>
      <c r="Z30" s="155"/>
      <c r="AA30" s="155"/>
      <c r="AB30" s="158" t="s">
        <v>299</v>
      </c>
      <c r="AC30" s="155"/>
      <c r="AD30" s="155" t="s">
        <v>135</v>
      </c>
      <c r="AE30" s="155"/>
      <c r="AF30" s="155"/>
      <c r="AG30" s="155"/>
      <c r="AH30" s="156"/>
      <c r="AI30" s="1"/>
    </row>
    <row r="31" s="278" customFormat="1" ht="17.1" customHeight="1" spans="2:35">
      <c r="B31" s="287" t="s">
        <v>518</v>
      </c>
      <c r="C31" s="296"/>
      <c r="D31" s="296"/>
      <c r="E31" s="296"/>
      <c r="F31" s="296"/>
      <c r="G31" s="296"/>
      <c r="H31" s="296"/>
      <c r="I31" s="296"/>
      <c r="J31" s="296"/>
      <c r="K31" s="296"/>
      <c r="L31" s="296"/>
      <c r="M31" s="297"/>
      <c r="N31" s="158" t="s">
        <v>182</v>
      </c>
      <c r="O31" s="155"/>
      <c r="P31" s="155"/>
      <c r="Q31" s="155"/>
      <c r="R31" s="155"/>
      <c r="S31" s="155"/>
      <c r="T31" s="159"/>
      <c r="U31" s="158" t="s">
        <v>182</v>
      </c>
      <c r="V31" s="155"/>
      <c r="W31" s="155"/>
      <c r="X31" s="155"/>
      <c r="Y31" s="155"/>
      <c r="Z31" s="155"/>
      <c r="AA31" s="159"/>
      <c r="AB31" s="158" t="s">
        <v>182</v>
      </c>
      <c r="AC31" s="155"/>
      <c r="AD31" s="155"/>
      <c r="AE31" s="155"/>
      <c r="AF31" s="155"/>
      <c r="AG31" s="155"/>
      <c r="AH31" s="156"/>
      <c r="AI31" s="1"/>
    </row>
    <row r="32" s="278" customFormat="1" ht="17.1" customHeight="1" spans="2:35">
      <c r="B32" s="287" t="s">
        <v>446</v>
      </c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297"/>
      <c r="N32" s="158" t="s">
        <v>88</v>
      </c>
      <c r="O32" s="155"/>
      <c r="P32" s="155"/>
      <c r="Q32" s="155"/>
      <c r="R32" s="155"/>
      <c r="S32" s="155"/>
      <c r="T32" s="159"/>
      <c r="U32" s="158" t="s">
        <v>88</v>
      </c>
      <c r="V32" s="155"/>
      <c r="W32" s="155"/>
      <c r="X32" s="155"/>
      <c r="Y32" s="155"/>
      <c r="Z32" s="155"/>
      <c r="AA32" s="159"/>
      <c r="AB32" s="158" t="s">
        <v>88</v>
      </c>
      <c r="AC32" s="155"/>
      <c r="AD32" s="155"/>
      <c r="AE32" s="155"/>
      <c r="AF32" s="155"/>
      <c r="AG32" s="155"/>
      <c r="AH32" s="156"/>
      <c r="AI32" s="1"/>
    </row>
    <row r="33" s="278" customFormat="1" ht="17.1" customHeight="1" spans="2:35">
      <c r="B33" s="287" t="s">
        <v>447</v>
      </c>
      <c r="C33" s="296"/>
      <c r="D33" s="296"/>
      <c r="E33" s="296"/>
      <c r="F33" s="296"/>
      <c r="G33" s="296"/>
      <c r="H33" s="296"/>
      <c r="I33" s="296"/>
      <c r="J33" s="296"/>
      <c r="K33" s="296"/>
      <c r="L33" s="296"/>
      <c r="M33" s="297"/>
      <c r="N33" s="158" t="s">
        <v>448</v>
      </c>
      <c r="O33" s="155"/>
      <c r="P33" s="155"/>
      <c r="Q33" s="155"/>
      <c r="R33" s="155"/>
      <c r="S33" s="155"/>
      <c r="T33" s="159"/>
      <c r="U33" s="158" t="s">
        <v>448</v>
      </c>
      <c r="V33" s="155"/>
      <c r="W33" s="155"/>
      <c r="X33" s="155"/>
      <c r="Y33" s="155"/>
      <c r="Z33" s="155"/>
      <c r="AA33" s="159"/>
      <c r="AB33" s="158" t="s">
        <v>448</v>
      </c>
      <c r="AC33" s="155"/>
      <c r="AD33" s="155"/>
      <c r="AE33" s="155"/>
      <c r="AF33" s="155"/>
      <c r="AG33" s="155"/>
      <c r="AH33" s="156"/>
      <c r="AI33" s="1"/>
    </row>
    <row r="34" s="278" customFormat="1" ht="17.1" customHeight="1" spans="2:35">
      <c r="B34" s="287" t="s">
        <v>538</v>
      </c>
      <c r="C34" s="296"/>
      <c r="D34" s="296"/>
      <c r="E34" s="296"/>
      <c r="F34" s="296"/>
      <c r="G34" s="296"/>
      <c r="H34" s="296"/>
      <c r="I34" s="296"/>
      <c r="J34" s="296"/>
      <c r="K34" s="296"/>
      <c r="L34" s="296"/>
      <c r="M34" s="297"/>
      <c r="N34" s="157" t="s">
        <v>136</v>
      </c>
      <c r="O34" s="157"/>
      <c r="P34" s="157"/>
      <c r="Q34" s="157"/>
      <c r="R34" s="157"/>
      <c r="S34" s="157"/>
      <c r="T34" s="157"/>
      <c r="U34" s="157" t="s">
        <v>136</v>
      </c>
      <c r="V34" s="157"/>
      <c r="W34" s="157"/>
      <c r="X34" s="157"/>
      <c r="Y34" s="157"/>
      <c r="Z34" s="157"/>
      <c r="AA34" s="157"/>
      <c r="AB34" s="158" t="s">
        <v>136</v>
      </c>
      <c r="AC34" s="155"/>
      <c r="AD34" s="155"/>
      <c r="AE34" s="155"/>
      <c r="AF34" s="155"/>
      <c r="AG34" s="155"/>
      <c r="AH34" s="156"/>
      <c r="AI34" s="1"/>
    </row>
    <row r="35" s="278" customFormat="1" ht="17.1" customHeight="1" spans="2:35">
      <c r="B35" s="287" t="s">
        <v>470</v>
      </c>
      <c r="C35" s="296"/>
      <c r="D35" s="296"/>
      <c r="E35" s="296"/>
      <c r="F35" s="296"/>
      <c r="G35" s="296"/>
      <c r="H35" s="296"/>
      <c r="I35" s="296"/>
      <c r="J35" s="296"/>
      <c r="K35" s="296"/>
      <c r="L35" s="296"/>
      <c r="M35" s="297"/>
      <c r="N35" s="158" t="s">
        <v>471</v>
      </c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6"/>
      <c r="AI35" s="1"/>
    </row>
    <row r="36" s="278" customFormat="1" ht="17.1" customHeight="1" spans="2:35">
      <c r="B36" s="312" t="s">
        <v>520</v>
      </c>
      <c r="C36" s="313"/>
      <c r="D36" s="313"/>
      <c r="E36" s="313"/>
      <c r="F36" s="313"/>
      <c r="G36" s="313"/>
      <c r="H36" s="313"/>
      <c r="I36" s="313"/>
      <c r="J36" s="313"/>
      <c r="K36" s="313"/>
      <c r="L36" s="313"/>
      <c r="M36" s="314"/>
      <c r="N36" s="301" t="s">
        <v>451</v>
      </c>
      <c r="O36" s="302"/>
      <c r="P36" s="302"/>
      <c r="Q36" s="302"/>
      <c r="R36" s="302"/>
      <c r="S36" s="302"/>
      <c r="T36" s="303"/>
      <c r="U36" s="301" t="s">
        <v>451</v>
      </c>
      <c r="V36" s="302"/>
      <c r="W36" s="302"/>
      <c r="X36" s="302"/>
      <c r="Y36" s="302"/>
      <c r="Z36" s="302"/>
      <c r="AA36" s="303"/>
      <c r="AB36" s="301" t="s">
        <v>451</v>
      </c>
      <c r="AC36" s="302"/>
      <c r="AD36" s="302"/>
      <c r="AE36" s="302"/>
      <c r="AF36" s="302"/>
      <c r="AG36" s="302"/>
      <c r="AH36" s="304"/>
      <c r="AI36" s="1"/>
    </row>
    <row r="37" s="278" customFormat="1" ht="17.1" customHeight="1" spans="2:35">
      <c r="B37" s="290" t="s">
        <v>622</v>
      </c>
      <c r="C37" s="291"/>
      <c r="D37" s="291"/>
      <c r="E37" s="291"/>
      <c r="F37" s="291"/>
      <c r="G37" s="291"/>
      <c r="H37" s="291"/>
      <c r="I37" s="291"/>
      <c r="J37" s="291"/>
      <c r="K37" s="291"/>
      <c r="L37" s="291"/>
      <c r="M37" s="292"/>
      <c r="N37" s="315" t="s">
        <v>642</v>
      </c>
      <c r="O37" s="316"/>
      <c r="P37" s="316"/>
      <c r="Q37" s="316"/>
      <c r="R37" s="316"/>
      <c r="S37" s="316"/>
      <c r="T37" s="317"/>
      <c r="U37" s="315" t="s">
        <v>642</v>
      </c>
      <c r="V37" s="316"/>
      <c r="W37" s="316"/>
      <c r="X37" s="316"/>
      <c r="Y37" s="316"/>
      <c r="Z37" s="316"/>
      <c r="AA37" s="317"/>
      <c r="AB37" s="316" t="s">
        <v>642</v>
      </c>
      <c r="AC37" s="316"/>
      <c r="AD37" s="316"/>
      <c r="AE37" s="316"/>
      <c r="AF37" s="316"/>
      <c r="AG37" s="316"/>
      <c r="AH37" s="318"/>
      <c r="AI37" s="1"/>
    </row>
    <row r="38" s="278" customFormat="1" ht="17.1" customHeight="1" spans="2:35">
      <c r="B38" s="293"/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295"/>
      <c r="N38" s="319"/>
      <c r="O38" s="320"/>
      <c r="P38" s="320"/>
      <c r="Q38" s="320"/>
      <c r="R38" s="320"/>
      <c r="S38" s="320"/>
      <c r="T38" s="321"/>
      <c r="U38" s="319"/>
      <c r="V38" s="320"/>
      <c r="W38" s="320"/>
      <c r="X38" s="320"/>
      <c r="Y38" s="320"/>
      <c r="Z38" s="320"/>
      <c r="AA38" s="321"/>
      <c r="AB38" s="320"/>
      <c r="AC38" s="320"/>
      <c r="AD38" s="320"/>
      <c r="AE38" s="320"/>
      <c r="AF38" s="320"/>
      <c r="AG38" s="320"/>
      <c r="AH38" s="322"/>
      <c r="AI38" s="1"/>
    </row>
    <row r="39" s="278" customFormat="1" ht="17.1" customHeight="1" spans="2:35">
      <c r="B39" s="80"/>
      <c r="C39" s="80"/>
      <c r="D39" s="80"/>
      <c r="E39" s="80"/>
      <c r="F39" s="80"/>
      <c r="G39" s="80"/>
      <c r="H39" s="80"/>
      <c r="I39" s="164"/>
      <c r="J39" s="164"/>
      <c r="K39" s="164"/>
      <c r="L39" s="164"/>
      <c r="M39" s="164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1"/>
      <c r="AI39" s="1"/>
    </row>
    <row r="40" s="278" customFormat="1" ht="17.1" customHeight="1" spans="2:35">
      <c r="B40" s="323"/>
      <c r="C40" s="324"/>
      <c r="D40" s="324"/>
      <c r="E40" s="324"/>
      <c r="F40" s="324"/>
      <c r="G40" s="324"/>
      <c r="H40" s="324"/>
      <c r="I40" s="324"/>
      <c r="J40" s="324"/>
      <c r="K40" s="324"/>
      <c r="L40" s="324"/>
      <c r="M40" s="324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90"/>
      <c r="AI40" s="1"/>
    </row>
    <row r="41" s="1" customFormat="1" ht="17.1" customHeight="1" spans="2:35">
      <c r="B41" s="325"/>
      <c r="C41" s="326"/>
      <c r="D41" s="326"/>
      <c r="E41" s="326"/>
      <c r="F41" s="326"/>
      <c r="G41" s="326"/>
      <c r="H41" s="326"/>
      <c r="I41" s="326"/>
      <c r="J41" s="326"/>
      <c r="K41" s="326"/>
      <c r="L41" s="326"/>
      <c r="M41" s="326"/>
      <c r="N41" s="85"/>
      <c r="O41" s="85"/>
      <c r="P41" s="85"/>
      <c r="Q41" s="85"/>
      <c r="R41" s="85"/>
      <c r="S41" s="85"/>
      <c r="T41" s="85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8"/>
    </row>
    <row r="42" s="1" customFormat="1" ht="17.1" customHeight="1" spans="2:35">
      <c r="B42" s="93"/>
      <c r="C42" s="94"/>
      <c r="D42" s="95"/>
      <c r="E42" s="95"/>
      <c r="F42" s="95"/>
      <c r="G42" s="95"/>
      <c r="H42" s="95"/>
      <c r="I42" s="95"/>
      <c r="J42" s="95"/>
      <c r="K42" s="96"/>
      <c r="L42" s="95"/>
      <c r="M42" s="95"/>
      <c r="N42" s="95"/>
      <c r="O42" s="95" t="s">
        <v>15</v>
      </c>
      <c r="P42" s="96"/>
      <c r="Q42" s="95"/>
      <c r="R42" s="94"/>
      <c r="S42" s="95"/>
      <c r="T42" s="95"/>
      <c r="U42" s="95"/>
      <c r="V42" s="95"/>
      <c r="W42" s="95"/>
      <c r="X42" s="96"/>
      <c r="Y42" s="95"/>
      <c r="Z42" s="95"/>
      <c r="AA42" s="96"/>
      <c r="AB42" s="95"/>
      <c r="AC42" s="95"/>
      <c r="AD42" s="95"/>
      <c r="AE42" s="95"/>
      <c r="AF42" s="96"/>
      <c r="AG42" s="95"/>
      <c r="AH42" s="97"/>
    </row>
    <row r="43" s="1" customFormat="1" ht="17.1" customHeight="1" spans="2:35">
      <c r="B43" s="93"/>
      <c r="C43" s="94"/>
      <c r="D43" s="95"/>
      <c r="E43" s="95"/>
      <c r="F43" s="95"/>
      <c r="G43" s="95"/>
      <c r="H43" s="95"/>
      <c r="I43" s="95"/>
      <c r="J43" s="95"/>
      <c r="K43" s="96"/>
      <c r="L43" s="95"/>
      <c r="M43" s="95"/>
      <c r="N43" s="95"/>
      <c r="O43" s="95" t="s">
        <v>15</v>
      </c>
      <c r="P43" s="96"/>
      <c r="Q43" s="95"/>
      <c r="R43" s="94"/>
      <c r="S43" s="95"/>
      <c r="T43" s="95"/>
      <c r="U43" s="95"/>
      <c r="V43" s="95"/>
      <c r="W43" s="95"/>
      <c r="X43" s="96"/>
      <c r="Y43" s="95"/>
      <c r="Z43" s="95"/>
      <c r="AA43" s="96"/>
      <c r="AB43" s="95"/>
      <c r="AC43" s="95"/>
      <c r="AD43" s="95"/>
      <c r="AE43" s="95"/>
      <c r="AF43" s="96"/>
      <c r="AG43" s="95"/>
      <c r="AH43" s="97"/>
    </row>
    <row r="44" s="1" customFormat="1" ht="20.1" customHeight="1" spans="2:35">
      <c r="B44" s="276" t="s">
        <v>17</v>
      </c>
      <c r="C44" s="277"/>
      <c r="D44" s="99" t="s">
        <v>475</v>
      </c>
      <c r="E44" s="100"/>
      <c r="F44" s="100"/>
      <c r="G44" s="101"/>
      <c r="H44" s="101"/>
      <c r="I44" s="101"/>
      <c r="J44" s="102"/>
      <c r="K44" s="99" t="s">
        <v>476</v>
      </c>
      <c r="L44" s="100"/>
      <c r="M44" s="100"/>
      <c r="N44" s="101"/>
      <c r="O44" s="102"/>
      <c r="P44" s="99" t="s">
        <v>477</v>
      </c>
      <c r="Q44" s="103"/>
      <c r="R44" s="104"/>
      <c r="S44" s="99" t="s">
        <v>478</v>
      </c>
      <c r="T44" s="100"/>
      <c r="U44" s="100"/>
      <c r="V44" s="101"/>
      <c r="W44" s="102"/>
      <c r="X44" s="99" t="s">
        <v>477</v>
      </c>
      <c r="Y44" s="103"/>
      <c r="Z44" s="104"/>
      <c r="AA44" s="100" t="s">
        <v>479</v>
      </c>
      <c r="AB44" s="100"/>
      <c r="AC44" s="100"/>
      <c r="AD44" s="101"/>
      <c r="AE44" s="102"/>
      <c r="AF44" s="99" t="s">
        <v>477</v>
      </c>
      <c r="AG44" s="103"/>
      <c r="AH44" s="105"/>
    </row>
    <row r="45" s="278" customFormat="1" ht="17.1" customHeight="1" spans="2:35">
      <c r="B45" s="287" t="s">
        <v>421</v>
      </c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9"/>
      <c r="N45" s="196" t="s">
        <v>643</v>
      </c>
      <c r="O45" s="197"/>
      <c r="P45" s="197"/>
      <c r="Q45" s="197"/>
      <c r="R45" s="197"/>
      <c r="S45" s="197"/>
      <c r="T45" s="198"/>
      <c r="U45" s="196"/>
      <c r="V45" s="197"/>
      <c r="W45" s="197"/>
      <c r="X45" s="197"/>
      <c r="Y45" s="197"/>
      <c r="Z45" s="197"/>
      <c r="AA45" s="198"/>
      <c r="AB45" s="196"/>
      <c r="AC45" s="197"/>
      <c r="AD45" s="197"/>
      <c r="AE45" s="197"/>
      <c r="AF45" s="197"/>
      <c r="AG45" s="197"/>
      <c r="AH45" s="199"/>
    </row>
    <row r="46" s="278" customFormat="1" ht="17.1" customHeight="1" spans="2:35">
      <c r="B46" s="290" t="s">
        <v>423</v>
      </c>
      <c r="C46" s="291"/>
      <c r="D46" s="291"/>
      <c r="E46" s="291"/>
      <c r="F46" s="291"/>
      <c r="G46" s="291"/>
      <c r="H46" s="291"/>
      <c r="I46" s="291"/>
      <c r="J46" s="291"/>
      <c r="K46" s="291"/>
      <c r="L46" s="291"/>
      <c r="M46" s="292"/>
      <c r="N46" s="124" t="s">
        <v>628</v>
      </c>
      <c r="O46" s="200"/>
      <c r="P46" s="200"/>
      <c r="Q46" s="200"/>
      <c r="R46" s="200"/>
      <c r="S46" s="200"/>
      <c r="T46" s="201"/>
      <c r="U46" s="124"/>
      <c r="V46" s="200"/>
      <c r="W46" s="200"/>
      <c r="X46" s="200"/>
      <c r="Y46" s="200"/>
      <c r="Z46" s="200"/>
      <c r="AA46" s="201"/>
      <c r="AB46" s="124"/>
      <c r="AC46" s="200"/>
      <c r="AD46" s="200"/>
      <c r="AE46" s="200"/>
      <c r="AF46" s="200"/>
      <c r="AG46" s="200"/>
      <c r="AH46" s="202"/>
    </row>
    <row r="47" s="278" customFormat="1" ht="17.1" customHeight="1" spans="2:35">
      <c r="B47" s="293"/>
      <c r="C47" s="294"/>
      <c r="D47" s="294"/>
      <c r="E47" s="294"/>
      <c r="F47" s="294"/>
      <c r="G47" s="294"/>
      <c r="H47" s="294"/>
      <c r="I47" s="294"/>
      <c r="J47" s="294"/>
      <c r="K47" s="294"/>
      <c r="L47" s="294"/>
      <c r="M47" s="295"/>
      <c r="N47" s="203"/>
      <c r="O47" s="204"/>
      <c r="P47" s="204"/>
      <c r="Q47" s="204"/>
      <c r="R47" s="204"/>
      <c r="S47" s="204"/>
      <c r="T47" s="205"/>
      <c r="U47" s="203"/>
      <c r="V47" s="204"/>
      <c r="W47" s="204"/>
      <c r="X47" s="204"/>
      <c r="Y47" s="204"/>
      <c r="Z47" s="204"/>
      <c r="AA47" s="205"/>
      <c r="AB47" s="203"/>
      <c r="AC47" s="204"/>
      <c r="AD47" s="204"/>
      <c r="AE47" s="204"/>
      <c r="AF47" s="204"/>
      <c r="AG47" s="204"/>
      <c r="AH47" s="206"/>
    </row>
    <row r="48" s="278" customFormat="1" ht="17.1" customHeight="1" spans="2:35">
      <c r="B48" s="287" t="s">
        <v>425</v>
      </c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7"/>
      <c r="N48" s="135" t="s">
        <v>106</v>
      </c>
      <c r="O48" s="135"/>
      <c r="P48" s="135"/>
      <c r="Q48" s="135"/>
      <c r="R48" s="135"/>
      <c r="S48" s="135"/>
      <c r="T48" s="136"/>
      <c r="U48" s="135"/>
      <c r="V48" s="135"/>
      <c r="W48" s="135"/>
      <c r="X48" s="135"/>
      <c r="Y48" s="135"/>
      <c r="Z48" s="135"/>
      <c r="AA48" s="136"/>
      <c r="AB48" s="135"/>
      <c r="AC48" s="135"/>
      <c r="AD48" s="135"/>
      <c r="AE48" s="135"/>
      <c r="AF48" s="135"/>
      <c r="AG48" s="135"/>
      <c r="AH48" s="209"/>
      <c r="AI48" s="1"/>
    </row>
    <row r="49" s="278" customFormat="1" ht="17.1" customHeight="1" spans="2:35">
      <c r="B49" s="287" t="s">
        <v>592</v>
      </c>
      <c r="C49" s="296"/>
      <c r="D49" s="296"/>
      <c r="E49" s="296"/>
      <c r="F49" s="296"/>
      <c r="G49" s="296"/>
      <c r="H49" s="296"/>
      <c r="I49" s="296"/>
      <c r="J49" s="296"/>
      <c r="K49" s="296"/>
      <c r="L49" s="296"/>
      <c r="M49" s="297"/>
      <c r="N49" s="135" t="s">
        <v>555</v>
      </c>
      <c r="O49" s="139"/>
      <c r="P49" s="139"/>
      <c r="Q49" s="139"/>
      <c r="R49" s="139"/>
      <c r="S49" s="139"/>
      <c r="T49" s="140"/>
      <c r="U49" s="135"/>
      <c r="V49" s="139"/>
      <c r="W49" s="139"/>
      <c r="X49" s="139"/>
      <c r="Y49" s="139"/>
      <c r="Z49" s="139"/>
      <c r="AA49" s="140"/>
      <c r="AB49" s="135"/>
      <c r="AC49" s="139"/>
      <c r="AD49" s="139"/>
      <c r="AE49" s="139"/>
      <c r="AF49" s="139"/>
      <c r="AG49" s="139"/>
      <c r="AH49" s="210"/>
      <c r="AI49" s="1"/>
    </row>
    <row r="50" s="278" customFormat="1" ht="17.1" customHeight="1" spans="2:35">
      <c r="B50" s="298" t="s">
        <v>428</v>
      </c>
      <c r="C50" s="299"/>
      <c r="D50" s="299"/>
      <c r="E50" s="299"/>
      <c r="F50" s="299"/>
      <c r="G50" s="299"/>
      <c r="H50" s="299"/>
      <c r="I50" s="299"/>
      <c r="J50" s="299"/>
      <c r="K50" s="299"/>
      <c r="L50" s="299"/>
      <c r="M50" s="299"/>
      <c r="N50" s="299"/>
      <c r="O50" s="299"/>
      <c r="P50" s="299"/>
      <c r="Q50" s="299"/>
      <c r="R50" s="299"/>
      <c r="S50" s="299"/>
      <c r="T50" s="299"/>
      <c r="U50" s="299"/>
      <c r="V50" s="299"/>
      <c r="W50" s="299"/>
      <c r="X50" s="299"/>
      <c r="Y50" s="299"/>
      <c r="Z50" s="299"/>
      <c r="AA50" s="299"/>
      <c r="AB50" s="299"/>
      <c r="AC50" s="299"/>
      <c r="AD50" s="299"/>
      <c r="AE50" s="299"/>
      <c r="AF50" s="299"/>
      <c r="AG50" s="299"/>
      <c r="AH50" s="300"/>
      <c r="AI50" s="1"/>
    </row>
    <row r="51" s="278" customFormat="1" ht="17.1" customHeight="1" spans="2:35">
      <c r="B51" s="212" t="s">
        <v>429</v>
      </c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4"/>
      <c r="N51" s="301" t="s">
        <v>532</v>
      </c>
      <c r="O51" s="302"/>
      <c r="P51" s="302"/>
      <c r="Q51" s="302"/>
      <c r="R51" s="302"/>
      <c r="S51" s="302"/>
      <c r="T51" s="303"/>
      <c r="U51" s="301"/>
      <c r="V51" s="302"/>
      <c r="W51" s="302"/>
      <c r="X51" s="302"/>
      <c r="Y51" s="302"/>
      <c r="Z51" s="302"/>
      <c r="AA51" s="303"/>
      <c r="AB51" s="302"/>
      <c r="AC51" s="302"/>
      <c r="AD51" s="302"/>
      <c r="AE51" s="302"/>
      <c r="AF51" s="302"/>
      <c r="AG51" s="302"/>
      <c r="AH51" s="304"/>
      <c r="AI51" s="1"/>
    </row>
    <row r="52" s="278" customFormat="1" ht="17.1" customHeight="1" spans="2:35">
      <c r="B52" s="287" t="s">
        <v>598</v>
      </c>
      <c r="C52" s="296"/>
      <c r="D52" s="296"/>
      <c r="E52" s="296"/>
      <c r="F52" s="296"/>
      <c r="G52" s="296"/>
      <c r="H52" s="296"/>
      <c r="I52" s="296"/>
      <c r="J52" s="296"/>
      <c r="K52" s="296"/>
      <c r="L52" s="296"/>
      <c r="M52" s="297"/>
      <c r="N52" s="301">
        <v>0.15</v>
      </c>
      <c r="O52" s="302"/>
      <c r="P52" s="302"/>
      <c r="Q52" s="302"/>
      <c r="R52" s="302"/>
      <c r="S52" s="302"/>
      <c r="T52" s="303"/>
      <c r="U52" s="301"/>
      <c r="V52" s="302"/>
      <c r="W52" s="302"/>
      <c r="X52" s="302"/>
      <c r="Y52" s="302"/>
      <c r="Z52" s="302"/>
      <c r="AA52" s="303"/>
      <c r="AB52" s="301"/>
      <c r="AC52" s="302"/>
      <c r="AD52" s="302"/>
      <c r="AE52" s="302"/>
      <c r="AF52" s="302"/>
      <c r="AG52" s="302"/>
      <c r="AH52" s="304"/>
      <c r="AI52" s="1"/>
    </row>
    <row r="53" s="278" customFormat="1" ht="17.1" customHeight="1" spans="2:35">
      <c r="B53" s="287" t="s">
        <v>601</v>
      </c>
      <c r="C53" s="296"/>
      <c r="D53" s="296"/>
      <c r="E53" s="296"/>
      <c r="F53" s="296"/>
      <c r="G53" s="296"/>
      <c r="H53" s="296"/>
      <c r="I53" s="296"/>
      <c r="J53" s="296"/>
      <c r="K53" s="296"/>
      <c r="L53" s="296"/>
      <c r="M53" s="297"/>
      <c r="N53" s="301">
        <v>25</v>
      </c>
      <c r="O53" s="302"/>
      <c r="P53" s="302"/>
      <c r="Q53" s="302"/>
      <c r="R53" s="302"/>
      <c r="S53" s="302"/>
      <c r="T53" s="303"/>
      <c r="U53" s="301"/>
      <c r="V53" s="302"/>
      <c r="W53" s="302"/>
      <c r="X53" s="302"/>
      <c r="Y53" s="302"/>
      <c r="Z53" s="302"/>
      <c r="AA53" s="303"/>
      <c r="AB53" s="301"/>
      <c r="AC53" s="302"/>
      <c r="AD53" s="302"/>
      <c r="AE53" s="302"/>
      <c r="AF53" s="302"/>
      <c r="AG53" s="302"/>
      <c r="AH53" s="304"/>
      <c r="AI53" s="1"/>
    </row>
    <row r="54" s="278" customFormat="1" ht="17.1" customHeight="1" spans="2:35">
      <c r="B54" s="287" t="s">
        <v>644</v>
      </c>
      <c r="C54" s="296"/>
      <c r="D54" s="296"/>
      <c r="E54" s="296"/>
      <c r="F54" s="296"/>
      <c r="G54" s="296"/>
      <c r="H54" s="296"/>
      <c r="I54" s="296"/>
      <c r="J54" s="296"/>
      <c r="K54" s="296"/>
      <c r="L54" s="296"/>
      <c r="M54" s="297"/>
      <c r="N54" s="301">
        <v>2</v>
      </c>
      <c r="O54" s="302"/>
      <c r="P54" s="302"/>
      <c r="Q54" s="302"/>
      <c r="R54" s="302"/>
      <c r="S54" s="302"/>
      <c r="T54" s="303"/>
      <c r="U54" s="301"/>
      <c r="V54" s="302"/>
      <c r="W54" s="302"/>
      <c r="X54" s="302"/>
      <c r="Y54" s="302"/>
      <c r="Z54" s="302"/>
      <c r="AA54" s="303"/>
      <c r="AB54" s="301"/>
      <c r="AC54" s="302"/>
      <c r="AD54" s="302"/>
      <c r="AE54" s="302"/>
      <c r="AF54" s="302"/>
      <c r="AG54" s="302"/>
      <c r="AH54" s="304"/>
      <c r="AI54" s="1"/>
    </row>
    <row r="55" s="278" customFormat="1" ht="17.1" customHeight="1" spans="2:35">
      <c r="B55" s="287" t="s">
        <v>645</v>
      </c>
      <c r="C55" s="296"/>
      <c r="D55" s="296"/>
      <c r="E55" s="296"/>
      <c r="F55" s="296"/>
      <c r="G55" s="296"/>
      <c r="H55" s="296"/>
      <c r="I55" s="296"/>
      <c r="J55" s="296"/>
      <c r="K55" s="296"/>
      <c r="L55" s="296"/>
      <c r="M55" s="297"/>
      <c r="N55" s="301">
        <v>1</v>
      </c>
      <c r="O55" s="302"/>
      <c r="P55" s="302"/>
      <c r="Q55" s="302"/>
      <c r="R55" s="302"/>
      <c r="S55" s="302"/>
      <c r="T55" s="303"/>
      <c r="U55" s="301"/>
      <c r="V55" s="302"/>
      <c r="W55" s="302"/>
      <c r="X55" s="302"/>
      <c r="Y55" s="302"/>
      <c r="Z55" s="302"/>
      <c r="AA55" s="303"/>
      <c r="AB55" s="301"/>
      <c r="AC55" s="302"/>
      <c r="AD55" s="302"/>
      <c r="AE55" s="302"/>
      <c r="AF55" s="302"/>
      <c r="AG55" s="302"/>
      <c r="AH55" s="304"/>
      <c r="AI55" s="1"/>
    </row>
    <row r="56" s="278" customFormat="1" ht="17.1" customHeight="1" spans="2:35">
      <c r="B56" s="287" t="s">
        <v>646</v>
      </c>
      <c r="C56" s="296"/>
      <c r="D56" s="296"/>
      <c r="E56" s="296"/>
      <c r="F56" s="296"/>
      <c r="G56" s="296"/>
      <c r="H56" s="296"/>
      <c r="I56" s="296"/>
      <c r="J56" s="296"/>
      <c r="K56" s="296"/>
      <c r="L56" s="296"/>
      <c r="M56" s="297"/>
      <c r="N56" s="301">
        <v>0</v>
      </c>
      <c r="O56" s="302"/>
      <c r="P56" s="302"/>
      <c r="Q56" s="302"/>
      <c r="R56" s="302"/>
      <c r="S56" s="302"/>
      <c r="T56" s="303"/>
      <c r="U56" s="301"/>
      <c r="V56" s="302"/>
      <c r="W56" s="302"/>
      <c r="X56" s="302"/>
      <c r="Y56" s="302"/>
      <c r="Z56" s="302"/>
      <c r="AA56" s="303"/>
      <c r="AB56" s="301"/>
      <c r="AC56" s="302"/>
      <c r="AD56" s="302"/>
      <c r="AE56" s="302"/>
      <c r="AF56" s="302"/>
      <c r="AG56" s="302"/>
      <c r="AH56" s="304"/>
      <c r="AI56" s="1"/>
    </row>
    <row r="57" s="278" customFormat="1" ht="17.1" customHeight="1" spans="2:35">
      <c r="B57" s="265" t="s">
        <v>608</v>
      </c>
      <c r="C57" s="266"/>
      <c r="D57" s="266"/>
      <c r="E57" s="266"/>
      <c r="F57" s="266"/>
      <c r="G57" s="266"/>
      <c r="H57" s="266"/>
      <c r="I57" s="266"/>
      <c r="J57" s="266"/>
      <c r="K57" s="266"/>
      <c r="L57" s="266"/>
      <c r="M57" s="267"/>
      <c r="N57" s="268" t="s">
        <v>632</v>
      </c>
      <c r="O57" s="271"/>
      <c r="P57" s="271"/>
      <c r="Q57" s="271"/>
      <c r="R57" s="271"/>
      <c r="S57" s="271"/>
      <c r="T57" s="305"/>
      <c r="U57" s="268"/>
      <c r="V57" s="271"/>
      <c r="W57" s="271"/>
      <c r="X57" s="271"/>
      <c r="Y57" s="271"/>
      <c r="Z57" s="271"/>
      <c r="AA57" s="305"/>
      <c r="AB57" s="306"/>
      <c r="AC57" s="306"/>
      <c r="AD57" s="306"/>
      <c r="AE57" s="306"/>
      <c r="AF57" s="306"/>
      <c r="AG57" s="306"/>
      <c r="AH57" s="307"/>
    </row>
    <row r="58" s="278" customFormat="1" ht="17.1" customHeight="1" spans="2:35">
      <c r="B58" s="287" t="s">
        <v>633</v>
      </c>
      <c r="C58" s="296"/>
      <c r="D58" s="296"/>
      <c r="E58" s="296"/>
      <c r="F58" s="296"/>
      <c r="G58" s="296"/>
      <c r="H58" s="296"/>
      <c r="I58" s="296"/>
      <c r="J58" s="296"/>
      <c r="K58" s="296"/>
      <c r="L58" s="296"/>
      <c r="M58" s="297"/>
      <c r="N58" s="301" t="s">
        <v>634</v>
      </c>
      <c r="O58" s="302"/>
      <c r="P58" s="302"/>
      <c r="Q58" s="302"/>
      <c r="R58" s="302"/>
      <c r="S58" s="302"/>
      <c r="T58" s="303"/>
      <c r="U58" s="301"/>
      <c r="V58" s="302"/>
      <c r="W58" s="302"/>
      <c r="X58" s="302"/>
      <c r="Y58" s="302"/>
      <c r="Z58" s="302"/>
      <c r="AA58" s="303"/>
      <c r="AB58" s="302"/>
      <c r="AC58" s="302"/>
      <c r="AD58" s="302"/>
      <c r="AE58" s="302"/>
      <c r="AF58" s="302"/>
      <c r="AG58" s="302"/>
      <c r="AH58" s="304"/>
      <c r="AI58" s="1"/>
    </row>
    <row r="59" s="278" customFormat="1" ht="17.1" customHeight="1" spans="2:35">
      <c r="B59" s="298" t="s">
        <v>635</v>
      </c>
      <c r="C59" s="299"/>
      <c r="D59" s="299"/>
      <c r="E59" s="299"/>
      <c r="F59" s="299"/>
      <c r="G59" s="299"/>
      <c r="H59" s="299"/>
      <c r="I59" s="299"/>
      <c r="J59" s="299"/>
      <c r="K59" s="299"/>
      <c r="L59" s="299"/>
      <c r="M59" s="299"/>
      <c r="N59" s="299"/>
      <c r="O59" s="299"/>
      <c r="P59" s="299"/>
      <c r="Q59" s="299"/>
      <c r="R59" s="299"/>
      <c r="S59" s="299"/>
      <c r="T59" s="299"/>
      <c r="U59" s="299"/>
      <c r="V59" s="299"/>
      <c r="W59" s="299"/>
      <c r="X59" s="299"/>
      <c r="Y59" s="299"/>
      <c r="Z59" s="299"/>
      <c r="AA59" s="299"/>
      <c r="AB59" s="299"/>
      <c r="AC59" s="299"/>
      <c r="AD59" s="299"/>
      <c r="AE59" s="299"/>
      <c r="AF59" s="299"/>
      <c r="AG59" s="299"/>
      <c r="AH59" s="300"/>
      <c r="AI59" s="1"/>
    </row>
    <row r="60" s="278" customFormat="1" ht="17.1" customHeight="1" spans="2:35">
      <c r="B60" s="287" t="s">
        <v>434</v>
      </c>
      <c r="C60" s="296"/>
      <c r="D60" s="296"/>
      <c r="E60" s="296"/>
      <c r="F60" s="296"/>
      <c r="G60" s="296"/>
      <c r="H60" s="296"/>
      <c r="I60" s="296"/>
      <c r="J60" s="296"/>
      <c r="K60" s="296"/>
      <c r="L60" s="296"/>
      <c r="M60" s="297"/>
      <c r="N60" s="308"/>
      <c r="O60" s="309"/>
      <c r="P60" s="309"/>
      <c r="Q60" s="309"/>
      <c r="R60" s="309"/>
      <c r="S60" s="309"/>
      <c r="T60" s="310"/>
      <c r="U60" s="308"/>
      <c r="V60" s="309"/>
      <c r="W60" s="309"/>
      <c r="X60" s="309"/>
      <c r="Y60" s="309"/>
      <c r="Z60" s="309"/>
      <c r="AA60" s="310"/>
      <c r="AB60" s="308"/>
      <c r="AC60" s="309"/>
      <c r="AD60" s="309"/>
      <c r="AE60" s="309"/>
      <c r="AF60" s="309"/>
      <c r="AG60" s="309"/>
      <c r="AH60" s="311"/>
      <c r="AI60" s="1"/>
    </row>
    <row r="61" s="278" customFormat="1" ht="17.1" customHeight="1" spans="2:35">
      <c r="B61" s="193" t="s">
        <v>436</v>
      </c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8"/>
      <c r="N61" s="301" t="s">
        <v>636</v>
      </c>
      <c r="O61" s="302"/>
      <c r="P61" s="302"/>
      <c r="Q61" s="302"/>
      <c r="R61" s="302"/>
      <c r="S61" s="302"/>
      <c r="T61" s="303"/>
      <c r="U61" s="301"/>
      <c r="V61" s="302"/>
      <c r="W61" s="302"/>
      <c r="X61" s="302"/>
      <c r="Y61" s="302"/>
      <c r="Z61" s="302"/>
      <c r="AA61" s="303"/>
      <c r="AB61" s="302"/>
      <c r="AC61" s="302"/>
      <c r="AD61" s="302"/>
      <c r="AE61" s="302"/>
      <c r="AF61" s="302"/>
      <c r="AG61" s="302"/>
      <c r="AH61" s="304"/>
      <c r="AI61" s="1"/>
    </row>
    <row r="62" s="278" customFormat="1" ht="17.1" customHeight="1" spans="2:35">
      <c r="B62" s="287" t="s">
        <v>637</v>
      </c>
      <c r="C62" s="296"/>
      <c r="D62" s="296"/>
      <c r="E62" s="296"/>
      <c r="F62" s="296"/>
      <c r="G62" s="296"/>
      <c r="H62" s="296"/>
      <c r="I62" s="296"/>
      <c r="J62" s="296"/>
      <c r="K62" s="296"/>
      <c r="L62" s="296"/>
      <c r="M62" s="297"/>
      <c r="N62" s="301" t="s">
        <v>638</v>
      </c>
      <c r="O62" s="302"/>
      <c r="P62" s="302"/>
      <c r="Q62" s="302"/>
      <c r="R62" s="302"/>
      <c r="S62" s="302"/>
      <c r="T62" s="303"/>
      <c r="U62" s="301"/>
      <c r="V62" s="302"/>
      <c r="W62" s="302"/>
      <c r="X62" s="302"/>
      <c r="Y62" s="302"/>
      <c r="Z62" s="302"/>
      <c r="AA62" s="303"/>
      <c r="AB62" s="301"/>
      <c r="AC62" s="302"/>
      <c r="AD62" s="302"/>
      <c r="AE62" s="302"/>
      <c r="AF62" s="302"/>
      <c r="AG62" s="302"/>
      <c r="AH62" s="304"/>
      <c r="AI62" s="1"/>
    </row>
    <row r="63" s="278" customFormat="1" ht="17.1" customHeight="1" spans="2:35">
      <c r="B63" s="287" t="s">
        <v>441</v>
      </c>
      <c r="C63" s="296"/>
      <c r="D63" s="296"/>
      <c r="E63" s="296"/>
      <c r="F63" s="296"/>
      <c r="G63" s="296"/>
      <c r="H63" s="296"/>
      <c r="I63" s="296"/>
      <c r="J63" s="296"/>
      <c r="K63" s="296"/>
      <c r="L63" s="296"/>
      <c r="M63" s="297"/>
      <c r="N63" s="301" t="s">
        <v>281</v>
      </c>
      <c r="O63" s="302"/>
      <c r="P63" s="302"/>
      <c r="Q63" s="302"/>
      <c r="R63" s="302"/>
      <c r="S63" s="302"/>
      <c r="T63" s="302"/>
      <c r="U63" s="301"/>
      <c r="V63" s="302"/>
      <c r="W63" s="302"/>
      <c r="X63" s="302"/>
      <c r="Y63" s="302"/>
      <c r="Z63" s="302"/>
      <c r="AA63" s="302"/>
      <c r="AB63" s="301"/>
      <c r="AC63" s="302"/>
      <c r="AD63" s="302"/>
      <c r="AE63" s="302"/>
      <c r="AF63" s="302"/>
      <c r="AG63" s="302"/>
      <c r="AH63" s="304"/>
      <c r="AI63" s="1"/>
    </row>
    <row r="64" s="278" customFormat="1" ht="17.1" customHeight="1" spans="2:35">
      <c r="B64" s="287" t="s">
        <v>639</v>
      </c>
      <c r="C64" s="296"/>
      <c r="D64" s="296"/>
      <c r="E64" s="296"/>
      <c r="F64" s="296"/>
      <c r="G64" s="296"/>
      <c r="H64" s="296"/>
      <c r="I64" s="296"/>
      <c r="J64" s="296"/>
      <c r="K64" s="296"/>
      <c r="L64" s="296"/>
      <c r="M64" s="297"/>
      <c r="N64" s="158" t="s">
        <v>467</v>
      </c>
      <c r="O64" s="155"/>
      <c r="P64" s="155"/>
      <c r="Q64" s="155"/>
      <c r="R64" s="155"/>
      <c r="S64" s="155"/>
      <c r="T64" s="159"/>
      <c r="U64" s="158"/>
      <c r="V64" s="155"/>
      <c r="W64" s="155"/>
      <c r="X64" s="155"/>
      <c r="Y64" s="155"/>
      <c r="Z64" s="155"/>
      <c r="AA64" s="159"/>
      <c r="AB64" s="158"/>
      <c r="AC64" s="155"/>
      <c r="AD64" s="155"/>
      <c r="AE64" s="155"/>
      <c r="AF64" s="155"/>
      <c r="AG64" s="155"/>
      <c r="AH64" s="156"/>
      <c r="AI64" s="1"/>
    </row>
    <row r="65" s="278" customFormat="1" ht="17.1" customHeight="1" spans="2:35">
      <c r="B65" s="287" t="s">
        <v>640</v>
      </c>
      <c r="C65" s="296"/>
      <c r="D65" s="296"/>
      <c r="E65" s="296"/>
      <c r="F65" s="296"/>
      <c r="G65" s="296"/>
      <c r="H65" s="296"/>
      <c r="I65" s="296"/>
      <c r="J65" s="296"/>
      <c r="K65" s="296"/>
      <c r="L65" s="296"/>
      <c r="M65" s="297"/>
      <c r="N65" s="158" t="s">
        <v>467</v>
      </c>
      <c r="O65" s="155"/>
      <c r="P65" s="155"/>
      <c r="Q65" s="155"/>
      <c r="R65" s="155"/>
      <c r="S65" s="155"/>
      <c r="T65" s="159"/>
      <c r="U65" s="158"/>
      <c r="V65" s="155"/>
      <c r="W65" s="155"/>
      <c r="X65" s="155"/>
      <c r="Y65" s="155"/>
      <c r="Z65" s="155"/>
      <c r="AA65" s="159"/>
      <c r="AB65" s="158"/>
      <c r="AC65" s="155"/>
      <c r="AD65" s="155"/>
      <c r="AE65" s="155"/>
      <c r="AF65" s="155"/>
      <c r="AG65" s="155"/>
      <c r="AH65" s="156"/>
      <c r="AI65" s="1"/>
    </row>
    <row r="66" s="278" customFormat="1" ht="17.1" customHeight="1" spans="2:35">
      <c r="B66" s="287" t="s">
        <v>641</v>
      </c>
      <c r="C66" s="296"/>
      <c r="D66" s="296"/>
      <c r="E66" s="296"/>
      <c r="F66" s="296"/>
      <c r="G66" s="296"/>
      <c r="H66" s="296"/>
      <c r="I66" s="296"/>
      <c r="J66" s="296"/>
      <c r="K66" s="296"/>
      <c r="L66" s="296"/>
      <c r="M66" s="297"/>
      <c r="N66" s="158" t="s">
        <v>65</v>
      </c>
      <c r="O66" s="155"/>
      <c r="P66" s="155" t="s">
        <v>65</v>
      </c>
      <c r="Q66" s="155"/>
      <c r="R66" s="155"/>
      <c r="S66" s="155"/>
      <c r="T66" s="155"/>
      <c r="U66" s="158"/>
      <c r="V66" s="155"/>
      <c r="W66" s="155"/>
      <c r="X66" s="155"/>
      <c r="Y66" s="155"/>
      <c r="Z66" s="155"/>
      <c r="AA66" s="155"/>
      <c r="AB66" s="158"/>
      <c r="AC66" s="155"/>
      <c r="AD66" s="155"/>
      <c r="AE66" s="155"/>
      <c r="AF66" s="155"/>
      <c r="AG66" s="155"/>
      <c r="AH66" s="156"/>
      <c r="AI66" s="1"/>
    </row>
    <row r="67" s="278" customFormat="1" ht="17.1" customHeight="1" spans="2:35">
      <c r="B67" s="287" t="s">
        <v>444</v>
      </c>
      <c r="C67" s="296"/>
      <c r="D67" s="296"/>
      <c r="E67" s="296"/>
      <c r="F67" s="296"/>
      <c r="G67" s="296"/>
      <c r="H67" s="296"/>
      <c r="I67" s="296"/>
      <c r="J67" s="296"/>
      <c r="K67" s="296"/>
      <c r="L67" s="296"/>
      <c r="M67" s="297"/>
      <c r="N67" s="158" t="s">
        <v>110</v>
      </c>
      <c r="O67" s="155"/>
      <c r="P67" s="155"/>
      <c r="Q67" s="155"/>
      <c r="R67" s="155"/>
      <c r="S67" s="155"/>
      <c r="T67" s="159"/>
      <c r="U67" s="158"/>
      <c r="V67" s="155"/>
      <c r="W67" s="155"/>
      <c r="X67" s="155"/>
      <c r="Y67" s="155"/>
      <c r="Z67" s="155"/>
      <c r="AA67" s="159"/>
      <c r="AB67" s="158"/>
      <c r="AC67" s="155"/>
      <c r="AD67" s="155"/>
      <c r="AE67" s="155"/>
      <c r="AF67" s="155"/>
      <c r="AG67" s="155"/>
      <c r="AH67" s="156"/>
      <c r="AI67" s="1"/>
    </row>
    <row r="68" s="278" customFormat="1" ht="17.1" customHeight="1" spans="2:35">
      <c r="B68" s="287" t="s">
        <v>442</v>
      </c>
      <c r="C68" s="296"/>
      <c r="D68" s="296"/>
      <c r="E68" s="296"/>
      <c r="F68" s="296"/>
      <c r="G68" s="296"/>
      <c r="H68" s="296"/>
      <c r="I68" s="296"/>
      <c r="J68" s="296"/>
      <c r="K68" s="296"/>
      <c r="L68" s="296"/>
      <c r="M68" s="297"/>
      <c r="N68" s="217" t="s">
        <v>443</v>
      </c>
      <c r="O68" s="218"/>
      <c r="P68" s="218"/>
      <c r="Q68" s="218"/>
      <c r="R68" s="218"/>
      <c r="S68" s="218"/>
      <c r="T68" s="219"/>
      <c r="U68" s="217"/>
      <c r="V68" s="218"/>
      <c r="W68" s="218"/>
      <c r="X68" s="218"/>
      <c r="Y68" s="218"/>
      <c r="Z68" s="218"/>
      <c r="AA68" s="219"/>
      <c r="AB68" s="217"/>
      <c r="AC68" s="218"/>
      <c r="AD68" s="218"/>
      <c r="AE68" s="218"/>
      <c r="AF68" s="218"/>
      <c r="AG68" s="218"/>
      <c r="AH68" s="220"/>
      <c r="AI68" s="1"/>
    </row>
    <row r="69" s="278" customFormat="1" ht="17.1" customHeight="1" spans="2:35">
      <c r="B69" s="287" t="s">
        <v>461</v>
      </c>
      <c r="C69" s="296"/>
      <c r="D69" s="296"/>
      <c r="E69" s="296"/>
      <c r="F69" s="296"/>
      <c r="G69" s="296"/>
      <c r="H69" s="296"/>
      <c r="I69" s="296"/>
      <c r="J69" s="296"/>
      <c r="K69" s="296"/>
      <c r="L69" s="296"/>
      <c r="M69" s="297"/>
      <c r="N69" s="158" t="s">
        <v>198</v>
      </c>
      <c r="O69" s="155"/>
      <c r="P69" s="155"/>
      <c r="Q69" s="155"/>
      <c r="R69" s="155"/>
      <c r="S69" s="155"/>
      <c r="T69" s="155"/>
      <c r="U69" s="158"/>
      <c r="V69" s="155"/>
      <c r="W69" s="155"/>
      <c r="X69" s="155"/>
      <c r="Y69" s="155"/>
      <c r="Z69" s="155"/>
      <c r="AA69" s="155"/>
      <c r="AB69" s="158"/>
      <c r="AC69" s="155"/>
      <c r="AD69" s="155"/>
      <c r="AE69" s="155"/>
      <c r="AF69" s="155"/>
      <c r="AG69" s="155"/>
      <c r="AH69" s="156"/>
      <c r="AI69" s="1"/>
    </row>
    <row r="70" s="278" customFormat="1" ht="17.1" customHeight="1" spans="2:35">
      <c r="B70" s="287" t="s">
        <v>462</v>
      </c>
      <c r="C70" s="296"/>
      <c r="D70" s="296"/>
      <c r="E70" s="296"/>
      <c r="F70" s="296"/>
      <c r="G70" s="296"/>
      <c r="H70" s="296"/>
      <c r="I70" s="296"/>
      <c r="J70" s="296"/>
      <c r="K70" s="296"/>
      <c r="L70" s="296"/>
      <c r="M70" s="297"/>
      <c r="N70" s="158" t="s">
        <v>299</v>
      </c>
      <c r="O70" s="155"/>
      <c r="P70" s="155" t="s">
        <v>135</v>
      </c>
      <c r="Q70" s="155"/>
      <c r="R70" s="155"/>
      <c r="S70" s="155"/>
      <c r="T70" s="155"/>
      <c r="U70" s="158"/>
      <c r="V70" s="155"/>
      <c r="W70" s="155"/>
      <c r="X70" s="155"/>
      <c r="Y70" s="155"/>
      <c r="Z70" s="155"/>
      <c r="AA70" s="155"/>
      <c r="AB70" s="158"/>
      <c r="AC70" s="155"/>
      <c r="AD70" s="155"/>
      <c r="AE70" s="155"/>
      <c r="AF70" s="155"/>
      <c r="AG70" s="155"/>
      <c r="AH70" s="156"/>
      <c r="AI70" s="1"/>
    </row>
    <row r="71" s="278" customFormat="1" ht="17.1" customHeight="1" spans="2:35">
      <c r="B71" s="287" t="s">
        <v>518</v>
      </c>
      <c r="C71" s="296"/>
      <c r="D71" s="296"/>
      <c r="E71" s="296"/>
      <c r="F71" s="296"/>
      <c r="G71" s="296"/>
      <c r="H71" s="296"/>
      <c r="I71" s="296"/>
      <c r="J71" s="296"/>
      <c r="K71" s="296"/>
      <c r="L71" s="296"/>
      <c r="M71" s="297"/>
      <c r="N71" s="158" t="s">
        <v>182</v>
      </c>
      <c r="O71" s="155"/>
      <c r="P71" s="155"/>
      <c r="Q71" s="155"/>
      <c r="R71" s="155"/>
      <c r="S71" s="155"/>
      <c r="T71" s="159"/>
      <c r="U71" s="158"/>
      <c r="V71" s="155"/>
      <c r="W71" s="155"/>
      <c r="X71" s="155"/>
      <c r="Y71" s="155"/>
      <c r="Z71" s="155"/>
      <c r="AA71" s="159"/>
      <c r="AB71" s="158"/>
      <c r="AC71" s="155"/>
      <c r="AD71" s="155"/>
      <c r="AE71" s="155"/>
      <c r="AF71" s="155"/>
      <c r="AG71" s="155"/>
      <c r="AH71" s="156"/>
      <c r="AI71" s="1"/>
    </row>
    <row r="72" s="278" customFormat="1" ht="17.1" customHeight="1" spans="2:35">
      <c r="B72" s="287" t="s">
        <v>446</v>
      </c>
      <c r="C72" s="296"/>
      <c r="D72" s="296"/>
      <c r="E72" s="296"/>
      <c r="F72" s="296"/>
      <c r="G72" s="296"/>
      <c r="H72" s="296"/>
      <c r="I72" s="296"/>
      <c r="J72" s="296"/>
      <c r="K72" s="296"/>
      <c r="L72" s="296"/>
      <c r="M72" s="297"/>
      <c r="N72" s="158" t="s">
        <v>88</v>
      </c>
      <c r="O72" s="155"/>
      <c r="P72" s="155"/>
      <c r="Q72" s="155"/>
      <c r="R72" s="155"/>
      <c r="S72" s="155"/>
      <c r="T72" s="159"/>
      <c r="U72" s="158"/>
      <c r="V72" s="155"/>
      <c r="W72" s="155"/>
      <c r="X72" s="155"/>
      <c r="Y72" s="155"/>
      <c r="Z72" s="155"/>
      <c r="AA72" s="159"/>
      <c r="AB72" s="158"/>
      <c r="AC72" s="155"/>
      <c r="AD72" s="155"/>
      <c r="AE72" s="155"/>
      <c r="AF72" s="155"/>
      <c r="AG72" s="155"/>
      <c r="AH72" s="156"/>
      <c r="AI72" s="1"/>
    </row>
    <row r="73" s="278" customFormat="1" ht="17.1" customHeight="1" spans="2:35">
      <c r="B73" s="287" t="s">
        <v>447</v>
      </c>
      <c r="C73" s="296"/>
      <c r="D73" s="296"/>
      <c r="E73" s="296"/>
      <c r="F73" s="296"/>
      <c r="G73" s="296"/>
      <c r="H73" s="296"/>
      <c r="I73" s="296"/>
      <c r="J73" s="296"/>
      <c r="K73" s="296"/>
      <c r="L73" s="296"/>
      <c r="M73" s="297"/>
      <c r="N73" s="158" t="s">
        <v>448</v>
      </c>
      <c r="O73" s="155"/>
      <c r="P73" s="155"/>
      <c r="Q73" s="155"/>
      <c r="R73" s="155"/>
      <c r="S73" s="155"/>
      <c r="T73" s="159"/>
      <c r="U73" s="158"/>
      <c r="V73" s="155"/>
      <c r="W73" s="155"/>
      <c r="X73" s="155"/>
      <c r="Y73" s="155"/>
      <c r="Z73" s="155"/>
      <c r="AA73" s="159"/>
      <c r="AB73" s="158"/>
      <c r="AC73" s="155"/>
      <c r="AD73" s="155"/>
      <c r="AE73" s="155"/>
      <c r="AF73" s="155"/>
      <c r="AG73" s="155"/>
      <c r="AH73" s="156"/>
      <c r="AI73" s="1"/>
    </row>
    <row r="74" s="278" customFormat="1" ht="17.1" customHeight="1" spans="2:35">
      <c r="B74" s="287" t="s">
        <v>538</v>
      </c>
      <c r="C74" s="296"/>
      <c r="D74" s="296"/>
      <c r="E74" s="296"/>
      <c r="F74" s="296"/>
      <c r="G74" s="296"/>
      <c r="H74" s="296"/>
      <c r="I74" s="296"/>
      <c r="J74" s="296"/>
      <c r="K74" s="296"/>
      <c r="L74" s="296"/>
      <c r="M74" s="297"/>
      <c r="N74" s="157" t="s">
        <v>136</v>
      </c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57"/>
      <c r="Z74" s="157"/>
      <c r="AA74" s="157"/>
      <c r="AB74" s="158"/>
      <c r="AC74" s="155"/>
      <c r="AD74" s="155"/>
      <c r="AE74" s="155"/>
      <c r="AF74" s="155"/>
      <c r="AG74" s="155"/>
      <c r="AH74" s="156"/>
      <c r="AI74" s="1"/>
    </row>
    <row r="75" s="278" customFormat="1" ht="17.1" customHeight="1" spans="2:35">
      <c r="B75" s="287" t="s">
        <v>470</v>
      </c>
      <c r="C75" s="296"/>
      <c r="D75" s="296"/>
      <c r="E75" s="296"/>
      <c r="F75" s="296"/>
      <c r="G75" s="296"/>
      <c r="H75" s="296"/>
      <c r="I75" s="296"/>
      <c r="J75" s="296"/>
      <c r="K75" s="296"/>
      <c r="L75" s="296"/>
      <c r="M75" s="297"/>
      <c r="N75" s="158" t="s">
        <v>471</v>
      </c>
      <c r="O75" s="155"/>
      <c r="P75" s="155" t="s">
        <v>647</v>
      </c>
      <c r="Q75" s="155"/>
      <c r="R75" s="155"/>
      <c r="S75" s="155"/>
      <c r="T75" s="155"/>
      <c r="U75" s="158"/>
      <c r="V75" s="155"/>
      <c r="W75" s="155"/>
      <c r="X75" s="155"/>
      <c r="Y75" s="155"/>
      <c r="Z75" s="155"/>
      <c r="AA75" s="155"/>
      <c r="AB75" s="158"/>
      <c r="AC75" s="226"/>
      <c r="AD75" s="226"/>
      <c r="AE75" s="226"/>
      <c r="AF75" s="226"/>
      <c r="AG75" s="226"/>
      <c r="AH75" s="227"/>
      <c r="AI75" s="1"/>
    </row>
    <row r="76" s="278" customFormat="1" ht="17.1" customHeight="1" spans="2:35">
      <c r="B76" s="312" t="s">
        <v>520</v>
      </c>
      <c r="C76" s="313"/>
      <c r="D76" s="313"/>
      <c r="E76" s="313"/>
      <c r="F76" s="313"/>
      <c r="G76" s="313"/>
      <c r="H76" s="313"/>
      <c r="I76" s="313"/>
      <c r="J76" s="313"/>
      <c r="K76" s="313"/>
      <c r="L76" s="313"/>
      <c r="M76" s="314"/>
      <c r="N76" s="301" t="s">
        <v>451</v>
      </c>
      <c r="O76" s="302"/>
      <c r="P76" s="302"/>
      <c r="Q76" s="302"/>
      <c r="R76" s="302"/>
      <c r="S76" s="302"/>
      <c r="T76" s="303"/>
      <c r="U76" s="301"/>
      <c r="V76" s="302"/>
      <c r="W76" s="302"/>
      <c r="X76" s="302"/>
      <c r="Y76" s="302"/>
      <c r="Z76" s="302"/>
      <c r="AA76" s="303"/>
      <c r="AB76" s="301"/>
      <c r="AC76" s="302"/>
      <c r="AD76" s="302"/>
      <c r="AE76" s="302"/>
      <c r="AF76" s="302"/>
      <c r="AG76" s="302"/>
      <c r="AH76" s="304"/>
      <c r="AI76" s="1"/>
    </row>
    <row r="77" s="278" customFormat="1" ht="17.1" customHeight="1" spans="2:35">
      <c r="B77" s="290" t="s">
        <v>622</v>
      </c>
      <c r="C77" s="291"/>
      <c r="D77" s="291"/>
      <c r="E77" s="291"/>
      <c r="F77" s="291"/>
      <c r="G77" s="291"/>
      <c r="H77" s="291"/>
      <c r="I77" s="291"/>
      <c r="J77" s="291"/>
      <c r="K77" s="291"/>
      <c r="L77" s="291"/>
      <c r="M77" s="292"/>
      <c r="N77" s="315" t="s">
        <v>642</v>
      </c>
      <c r="O77" s="316"/>
      <c r="P77" s="316"/>
      <c r="Q77" s="316"/>
      <c r="R77" s="316"/>
      <c r="S77" s="316"/>
      <c r="T77" s="317"/>
      <c r="U77" s="315"/>
      <c r="V77" s="316"/>
      <c r="W77" s="316"/>
      <c r="X77" s="316"/>
      <c r="Y77" s="316"/>
      <c r="Z77" s="316"/>
      <c r="AA77" s="317"/>
      <c r="AB77" s="316"/>
      <c r="AC77" s="316"/>
      <c r="AD77" s="316"/>
      <c r="AE77" s="316"/>
      <c r="AF77" s="316"/>
      <c r="AG77" s="316"/>
      <c r="AH77" s="318"/>
      <c r="AI77" s="1"/>
    </row>
    <row r="78" s="278" customFormat="1" ht="17.1" customHeight="1" spans="2:35">
      <c r="B78" s="293"/>
      <c r="C78" s="294"/>
      <c r="D78" s="294"/>
      <c r="E78" s="294"/>
      <c r="F78" s="294"/>
      <c r="G78" s="294"/>
      <c r="H78" s="294"/>
      <c r="I78" s="294"/>
      <c r="J78" s="294"/>
      <c r="K78" s="294"/>
      <c r="L78" s="294"/>
      <c r="M78" s="295"/>
      <c r="N78" s="319"/>
      <c r="O78" s="320"/>
      <c r="P78" s="320"/>
      <c r="Q78" s="320"/>
      <c r="R78" s="320"/>
      <c r="S78" s="320"/>
      <c r="T78" s="321"/>
      <c r="U78" s="319"/>
      <c r="V78" s="320"/>
      <c r="W78" s="320"/>
      <c r="X78" s="320"/>
      <c r="Y78" s="320"/>
      <c r="Z78" s="320"/>
      <c r="AA78" s="321"/>
      <c r="AB78" s="320"/>
      <c r="AC78" s="320"/>
      <c r="AD78" s="320"/>
      <c r="AE78" s="320"/>
      <c r="AF78" s="320"/>
      <c r="AG78" s="320"/>
      <c r="AH78" s="322"/>
      <c r="AI78" s="1"/>
    </row>
    <row r="79" s="278" customFormat="1" ht="17.1" customHeight="1" spans="2:35">
      <c r="B79" s="80"/>
      <c r="C79" s="80"/>
      <c r="D79" s="80"/>
      <c r="E79" s="80"/>
      <c r="F79" s="80"/>
      <c r="G79" s="80"/>
      <c r="H79" s="80"/>
      <c r="I79" s="164"/>
      <c r="J79" s="164"/>
      <c r="K79" s="164"/>
      <c r="L79" s="164"/>
      <c r="M79" s="164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1"/>
      <c r="AI79" s="1"/>
    </row>
    <row r="80" s="278" customFormat="1" ht="17.1" customHeight="1" spans="2:35">
      <c r="B80" s="323"/>
      <c r="C80" s="324"/>
      <c r="D80" s="324"/>
      <c r="E80" s="324"/>
      <c r="F80" s="324"/>
      <c r="G80" s="324"/>
      <c r="H80" s="324"/>
      <c r="I80" s="324"/>
      <c r="J80" s="324"/>
      <c r="K80" s="324"/>
      <c r="L80" s="324"/>
      <c r="M80" s="324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90"/>
      <c r="AI80" s="1"/>
    </row>
    <row r="81" s="1" customFormat="1" ht="17.1" customHeight="1" spans="2:34">
      <c r="B81" s="325"/>
      <c r="C81" s="326"/>
      <c r="D81" s="326"/>
      <c r="E81" s="326"/>
      <c r="F81" s="326"/>
      <c r="G81" s="326"/>
      <c r="H81" s="326"/>
      <c r="I81" s="326"/>
      <c r="J81" s="326"/>
      <c r="K81" s="326"/>
      <c r="L81" s="326"/>
      <c r="M81" s="326"/>
      <c r="N81" s="85"/>
      <c r="O81" s="85"/>
      <c r="P81" s="85"/>
      <c r="Q81" s="85"/>
      <c r="R81" s="85"/>
      <c r="S81" s="85"/>
      <c r="T81" s="85"/>
      <c r="U81" s="327"/>
      <c r="V81" s="327"/>
      <c r="W81" s="327"/>
      <c r="X81" s="327"/>
      <c r="Y81" s="327"/>
      <c r="Z81" s="327"/>
      <c r="AA81" s="327"/>
      <c r="AB81" s="327"/>
      <c r="AC81" s="327"/>
      <c r="AD81" s="327"/>
      <c r="AE81" s="327"/>
      <c r="AF81" s="327"/>
      <c r="AG81" s="327"/>
      <c r="AH81" s="328"/>
    </row>
    <row r="82" s="1" customFormat="1" ht="17.1" customHeight="1" spans="2:34">
      <c r="B82" s="93"/>
      <c r="C82" s="94"/>
      <c r="D82" s="95"/>
      <c r="E82" s="95"/>
      <c r="F82" s="95"/>
      <c r="G82" s="95"/>
      <c r="H82" s="95"/>
      <c r="I82" s="95"/>
      <c r="J82" s="95"/>
      <c r="K82" s="96"/>
      <c r="L82" s="95"/>
      <c r="M82" s="95"/>
      <c r="N82" s="95"/>
      <c r="O82" s="95" t="s">
        <v>15</v>
      </c>
      <c r="P82" s="96"/>
      <c r="Q82" s="95"/>
      <c r="R82" s="94"/>
      <c r="S82" s="95"/>
      <c r="T82" s="95"/>
      <c r="U82" s="95"/>
      <c r="V82" s="95"/>
      <c r="W82" s="95"/>
      <c r="X82" s="96"/>
      <c r="Y82" s="95"/>
      <c r="Z82" s="95"/>
      <c r="AA82" s="96"/>
      <c r="AB82" s="95"/>
      <c r="AC82" s="95"/>
      <c r="AD82" s="95"/>
      <c r="AE82" s="95"/>
      <c r="AF82" s="96"/>
      <c r="AG82" s="95"/>
      <c r="AH82" s="97"/>
    </row>
    <row r="83" s="1" customFormat="1" ht="17.1" customHeight="1" spans="2:34">
      <c r="B83" s="93"/>
      <c r="C83" s="94"/>
      <c r="D83" s="95"/>
      <c r="E83" s="95"/>
      <c r="F83" s="95"/>
      <c r="G83" s="95"/>
      <c r="H83" s="95"/>
      <c r="I83" s="95"/>
      <c r="J83" s="95"/>
      <c r="K83" s="96"/>
      <c r="L83" s="95"/>
      <c r="M83" s="95"/>
      <c r="N83" s="95"/>
      <c r="O83" s="95" t="s">
        <v>15</v>
      </c>
      <c r="P83" s="96"/>
      <c r="Q83" s="95"/>
      <c r="R83" s="94"/>
      <c r="S83" s="95"/>
      <c r="T83" s="95"/>
      <c r="U83" s="95"/>
      <c r="V83" s="95"/>
      <c r="W83" s="95"/>
      <c r="X83" s="96"/>
      <c r="Y83" s="95"/>
      <c r="Z83" s="95"/>
      <c r="AA83" s="96"/>
      <c r="AB83" s="95"/>
      <c r="AC83" s="95"/>
      <c r="AD83" s="95"/>
      <c r="AE83" s="95"/>
      <c r="AF83" s="96"/>
      <c r="AG83" s="95"/>
      <c r="AH83" s="97"/>
    </row>
    <row r="84" s="1" customFormat="1" ht="20.1" customHeight="1" spans="2:34">
      <c r="B84" s="276" t="s">
        <v>17</v>
      </c>
      <c r="C84" s="277"/>
      <c r="D84" s="99" t="s">
        <v>475</v>
      </c>
      <c r="E84" s="100"/>
      <c r="F84" s="100"/>
      <c r="G84" s="101"/>
      <c r="H84" s="101"/>
      <c r="I84" s="101"/>
      <c r="J84" s="102"/>
      <c r="K84" s="99" t="s">
        <v>476</v>
      </c>
      <c r="L84" s="100"/>
      <c r="M84" s="100"/>
      <c r="N84" s="101"/>
      <c r="O84" s="102"/>
      <c r="P84" s="99" t="s">
        <v>477</v>
      </c>
      <c r="Q84" s="103"/>
      <c r="R84" s="104"/>
      <c r="S84" s="99" t="s">
        <v>478</v>
      </c>
      <c r="T84" s="100"/>
      <c r="U84" s="100"/>
      <c r="V84" s="101"/>
      <c r="W84" s="102"/>
      <c r="X84" s="99" t="s">
        <v>477</v>
      </c>
      <c r="Y84" s="103"/>
      <c r="Z84" s="104"/>
      <c r="AA84" s="100" t="s">
        <v>479</v>
      </c>
      <c r="AB84" s="100"/>
      <c r="AC84" s="100"/>
      <c r="AD84" s="101"/>
      <c r="AE84" s="102"/>
      <c r="AF84" s="99" t="s">
        <v>477</v>
      </c>
      <c r="AG84" s="103"/>
      <c r="AH84" s="105"/>
    </row>
  </sheetData>
  <mergeCells count="231">
    <mergeCell ref="K1:V1"/>
    <mergeCell ref="W1:AH1"/>
    <mergeCell ref="W2:Y2"/>
    <mergeCell ref="Z2:AB2"/>
    <mergeCell ref="AC2:AE2"/>
    <mergeCell ref="AF2:AH2"/>
    <mergeCell ref="W3:Y3"/>
    <mergeCell ref="Z3:AH3"/>
    <mergeCell ref="K4:M4"/>
    <mergeCell ref="W4:Y4"/>
    <mergeCell ref="Z4:AB4"/>
    <mergeCell ref="AC4:AH4"/>
    <mergeCell ref="N5:T5"/>
    <mergeCell ref="U5:AA5"/>
    <mergeCell ref="AB5:AH5"/>
    <mergeCell ref="N8:T8"/>
    <mergeCell ref="U8:AA8"/>
    <mergeCell ref="AB8:AH8"/>
    <mergeCell ref="N9:T9"/>
    <mergeCell ref="U9:AA9"/>
    <mergeCell ref="AB9:AH9"/>
    <mergeCell ref="B11:M11"/>
    <mergeCell ref="N11:T11"/>
    <mergeCell ref="U11:AA11"/>
    <mergeCell ref="AB11:AH11"/>
    <mergeCell ref="N12:T12"/>
    <mergeCell ref="U12:AA12"/>
    <mergeCell ref="AB12:AH12"/>
    <mergeCell ref="N13:T13"/>
    <mergeCell ref="U13:AA13"/>
    <mergeCell ref="AB13:AH13"/>
    <mergeCell ref="N14:T14"/>
    <mergeCell ref="U14:AA14"/>
    <mergeCell ref="AB14:AH14"/>
    <mergeCell ref="N15:T15"/>
    <mergeCell ref="U15:AA15"/>
    <mergeCell ref="AB15:AH15"/>
    <mergeCell ref="N16:T16"/>
    <mergeCell ref="U16:AA16"/>
    <mergeCell ref="AB16:AH16"/>
    <mergeCell ref="N17:T17"/>
    <mergeCell ref="U17:AA17"/>
    <mergeCell ref="AB17:AH17"/>
    <mergeCell ref="N18:T18"/>
    <mergeCell ref="U18:AA18"/>
    <mergeCell ref="AB18:AH18"/>
    <mergeCell ref="N20:T20"/>
    <mergeCell ref="U20:AA20"/>
    <mergeCell ref="AB20:AH20"/>
    <mergeCell ref="N21:T21"/>
    <mergeCell ref="U21:AA21"/>
    <mergeCell ref="AB21:AH21"/>
    <mergeCell ref="N22:T22"/>
    <mergeCell ref="U22:AA22"/>
    <mergeCell ref="AB22:AH22"/>
    <mergeCell ref="N23:T23"/>
    <mergeCell ref="U23:AA23"/>
    <mergeCell ref="AB23:AH23"/>
    <mergeCell ref="N24:T24"/>
    <mergeCell ref="U24:AA24"/>
    <mergeCell ref="AB24:AH24"/>
    <mergeCell ref="N25:T25"/>
    <mergeCell ref="U25:AA25"/>
    <mergeCell ref="AB25:AH25"/>
    <mergeCell ref="N26:T26"/>
    <mergeCell ref="U26:AA26"/>
    <mergeCell ref="AB26:AH26"/>
    <mergeCell ref="N27:T27"/>
    <mergeCell ref="U27:AA27"/>
    <mergeCell ref="AB27:AH27"/>
    <mergeCell ref="N28:T28"/>
    <mergeCell ref="U28:AA28"/>
    <mergeCell ref="AB28:AH28"/>
    <mergeCell ref="N29:T29"/>
    <mergeCell ref="U29:AA29"/>
    <mergeCell ref="AB29:AH29"/>
    <mergeCell ref="N30:T30"/>
    <mergeCell ref="U30:AA30"/>
    <mergeCell ref="AB30:AH30"/>
    <mergeCell ref="N31:T31"/>
    <mergeCell ref="U31:AA31"/>
    <mergeCell ref="AB31:AH31"/>
    <mergeCell ref="N32:T32"/>
    <mergeCell ref="U32:AA32"/>
    <mergeCell ref="AB32:AH32"/>
    <mergeCell ref="N33:T33"/>
    <mergeCell ref="U33:AA33"/>
    <mergeCell ref="AB33:AH33"/>
    <mergeCell ref="N34:T34"/>
    <mergeCell ref="U34:AA34"/>
    <mergeCell ref="AB34:AH34"/>
    <mergeCell ref="N35:AH35"/>
    <mergeCell ref="N36:T36"/>
    <mergeCell ref="U36:AA36"/>
    <mergeCell ref="AB36:AH36"/>
    <mergeCell ref="N37:T37"/>
    <mergeCell ref="U37:AA37"/>
    <mergeCell ref="AB37:AH37"/>
    <mergeCell ref="N38:T38"/>
    <mergeCell ref="U38:AA38"/>
    <mergeCell ref="AB38:AH38"/>
    <mergeCell ref="N40:T40"/>
    <mergeCell ref="U40:AA40"/>
    <mergeCell ref="AB40:AH40"/>
    <mergeCell ref="U41:AA41"/>
    <mergeCell ref="AB41:AH41"/>
    <mergeCell ref="B44:C44"/>
    <mergeCell ref="D44:J44"/>
    <mergeCell ref="K44:O44"/>
    <mergeCell ref="P44:R44"/>
    <mergeCell ref="S44:W44"/>
    <mergeCell ref="X44:Z44"/>
    <mergeCell ref="AA44:AE44"/>
    <mergeCell ref="AF44:AH44"/>
    <mergeCell ref="N45:T45"/>
    <mergeCell ref="U45:AA45"/>
    <mergeCell ref="AB45:AH45"/>
    <mergeCell ref="N48:T48"/>
    <mergeCell ref="U48:AA48"/>
    <mergeCell ref="AB48:AH48"/>
    <mergeCell ref="N49:T49"/>
    <mergeCell ref="U49:AA49"/>
    <mergeCell ref="AB49:AH49"/>
    <mergeCell ref="B51:M51"/>
    <mergeCell ref="N51:T51"/>
    <mergeCell ref="U51:AA51"/>
    <mergeCell ref="AB51:AH51"/>
    <mergeCell ref="N52:T52"/>
    <mergeCell ref="U52:AA52"/>
    <mergeCell ref="AB52:AH52"/>
    <mergeCell ref="N53:T53"/>
    <mergeCell ref="U53:AA53"/>
    <mergeCell ref="AB53:AH53"/>
    <mergeCell ref="N54:T54"/>
    <mergeCell ref="U54:AA54"/>
    <mergeCell ref="AB54:AH54"/>
    <mergeCell ref="N55:T55"/>
    <mergeCell ref="U55:AA55"/>
    <mergeCell ref="AB55:AH55"/>
    <mergeCell ref="N56:T56"/>
    <mergeCell ref="U56:AA56"/>
    <mergeCell ref="AB56:AH56"/>
    <mergeCell ref="N57:T57"/>
    <mergeCell ref="U57:AA57"/>
    <mergeCell ref="AB57:AH57"/>
    <mergeCell ref="N58:T58"/>
    <mergeCell ref="U58:AA58"/>
    <mergeCell ref="AB58:AH58"/>
    <mergeCell ref="N60:T60"/>
    <mergeCell ref="U60:AA60"/>
    <mergeCell ref="AB60:AH60"/>
    <mergeCell ref="N61:T61"/>
    <mergeCell ref="U61:AA61"/>
    <mergeCell ref="AB61:AH61"/>
    <mergeCell ref="N62:T62"/>
    <mergeCell ref="U62:AA62"/>
    <mergeCell ref="AB62:AH62"/>
    <mergeCell ref="N63:T63"/>
    <mergeCell ref="U63:AA63"/>
    <mergeCell ref="AB63:AH63"/>
    <mergeCell ref="N64:T64"/>
    <mergeCell ref="U64:AA64"/>
    <mergeCell ref="AB64:AH64"/>
    <mergeCell ref="N65:T65"/>
    <mergeCell ref="U65:AA65"/>
    <mergeCell ref="AB65:AH65"/>
    <mergeCell ref="N66:T66"/>
    <mergeCell ref="U66:AA66"/>
    <mergeCell ref="AB66:AH66"/>
    <mergeCell ref="N67:T67"/>
    <mergeCell ref="U67:AA67"/>
    <mergeCell ref="AB67:AH67"/>
    <mergeCell ref="N68:T68"/>
    <mergeCell ref="U68:AA68"/>
    <mergeCell ref="AB68:AH68"/>
    <mergeCell ref="N69:T69"/>
    <mergeCell ref="U69:AA69"/>
    <mergeCell ref="AB69:AH69"/>
    <mergeCell ref="N70:T70"/>
    <mergeCell ref="U70:AA70"/>
    <mergeCell ref="AB70:AH70"/>
    <mergeCell ref="N71:T71"/>
    <mergeCell ref="U71:AA71"/>
    <mergeCell ref="AB71:AH71"/>
    <mergeCell ref="N72:T72"/>
    <mergeCell ref="U72:AA72"/>
    <mergeCell ref="AB72:AH72"/>
    <mergeCell ref="N73:T73"/>
    <mergeCell ref="U73:AA73"/>
    <mergeCell ref="AB73:AH73"/>
    <mergeCell ref="N74:T74"/>
    <mergeCell ref="U74:AA74"/>
    <mergeCell ref="AB74:AH74"/>
    <mergeCell ref="N75:T75"/>
    <mergeCell ref="U75:AA75"/>
    <mergeCell ref="AB75:AH75"/>
    <mergeCell ref="N76:T76"/>
    <mergeCell ref="U76:AA76"/>
    <mergeCell ref="AB76:AH76"/>
    <mergeCell ref="N77:T77"/>
    <mergeCell ref="U77:AA77"/>
    <mergeCell ref="AB77:AH77"/>
    <mergeCell ref="N78:T78"/>
    <mergeCell ref="U78:AA78"/>
    <mergeCell ref="AB78:AH78"/>
    <mergeCell ref="N80:T80"/>
    <mergeCell ref="U80:AA80"/>
    <mergeCell ref="AB80:AH80"/>
    <mergeCell ref="U81:AA81"/>
    <mergeCell ref="AB81:AH81"/>
    <mergeCell ref="B84:C84"/>
    <mergeCell ref="D84:J84"/>
    <mergeCell ref="K84:O84"/>
    <mergeCell ref="P84:R84"/>
    <mergeCell ref="S84:W84"/>
    <mergeCell ref="X84:Z84"/>
    <mergeCell ref="AA84:AE84"/>
    <mergeCell ref="AF84:AH84"/>
    <mergeCell ref="B37:M38"/>
    <mergeCell ref="B40:M41"/>
    <mergeCell ref="B6:M7"/>
    <mergeCell ref="N6:T7"/>
    <mergeCell ref="U6:AA7"/>
    <mergeCell ref="AB6:AH7"/>
    <mergeCell ref="B1:J4"/>
    <mergeCell ref="B46:M47"/>
    <mergeCell ref="N46:T47"/>
    <mergeCell ref="U46:AA47"/>
    <mergeCell ref="AB46:AH47"/>
    <mergeCell ref="B77:M78"/>
    <mergeCell ref="B80:M81"/>
  </mergeCells>
  <dataValidations count="10">
    <dataValidation type="list" allowBlank="1" showInputMessage="1" showErrorMessage="1" sqref="N23:AH23 N63:AH63">
      <formula1>源数据!$AO$14:$AO$16</formula1>
    </dataValidation>
    <dataValidation type="list" allowBlank="1" showInputMessage="1" showErrorMessage="1" sqref="N26:AH26 N66:AH66">
      <formula1>"法兰连接,螺纹连接,焊接"</formula1>
    </dataValidation>
    <dataValidation type="list" allowBlank="1" showInputMessage="1" showErrorMessage="1" sqref="N27:AH27 N67:AH67">
      <formula1>信号类型</formula1>
    </dataValidation>
    <dataValidation type="list" allowBlank="1" showInputMessage="1" showErrorMessage="1" sqref="N28:AH28 N68:AH68">
      <formula1>"24VDC,220VAC,／,——"</formula1>
    </dataValidation>
    <dataValidation type="list" allowBlank="1" showInputMessage="1" showErrorMessage="1" sqref="N29:AH29 N69:AH69">
      <formula1>法兰连接</formula1>
    </dataValidation>
    <dataValidation type="list" allowBlank="1" showInputMessage="1" showErrorMessage="1" sqref="N30:AH30 N70:AH70">
      <formula1>法兰尺寸</formula1>
    </dataValidation>
    <dataValidation type="list" allowBlank="1" showInputMessage="1" showErrorMessage="1" sqref="N32:AH32 N72:AH72">
      <formula1>接口尺寸</formula1>
    </dataValidation>
    <dataValidation type="list" allowBlank="1" showInputMessage="1" showErrorMessage="1" sqref="N33:AH33 N73:AH73">
      <formula1>防爆等级</formula1>
    </dataValidation>
    <dataValidation type="list" allowBlank="1" showInputMessage="1" showErrorMessage="1" sqref="N34:AH34 N74:AH74">
      <formula1>源数据!$AL$2:$AL$7</formula1>
    </dataValidation>
    <dataValidation type="list" allowBlank="1" showInputMessage="1" showErrorMessage="1" sqref="N24:AH25 N64:AH65">
      <formula1>材料</formula1>
    </dataValidation>
  </dataValidations>
  <hyperlinks>
    <hyperlink ref="AI1" location="索引!A1" display="返回索引"/>
  </hyperlinks>
  <printOptions horizontalCentered="1" verticalCentered="1"/>
  <pageMargins left="0.393700787401575" right="0.393700787401575" top="0.196850393700787" bottom="0.196850393700787" header="0.31496062992126" footer="0.31496062992126"/>
  <pageSetup paperSize="9" orientation="portrait"/>
  <headerFooter alignWithMargins="0">
    <oddHeader>&amp;R       
&amp;7 &amp;P         &amp;N    .
</oddHeader>
  </headerFooter>
  <rowBreaks count="1" manualBreakCount="1">
    <brk id="44" max="3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? > < D a t a M a s h u p   x m l n s = " h t t p : / / s c h e m a s . m i c r o s o f t . c o m / D a t a M a s h u p " > A A A A A G w D A A B Q S w M E C g A A A A A A h 0 7 i Q A A A A A A A A A A A A A A A A A c A A A B D b 2 5 m a W c v U E s D B B Q A A A A I A I d O 4 k A S O P 6 Y n w A A A P M A A A A S A A A A Q 2 9 u Z m l n L 1 B h Y 2 t h Z 2 U u e G 1 s h Y 9 N C 4 I w H M a / i u z u N m d R y N 9 5 8 J o R B N F 1 z D V H O s P N J n 3 6 j D K 6 d X t e f o f n g W L q 2 u i u B m d 6 m 6 M E U x Q p K / v a W J 2 j 0 V / i L S o 4 H I S 8 C q 2 i G b Y u m 1 y d o 8 b 7 W 0 Z I C A G H F P e D J o z S h J y r 3 V E 2 q h P o C 5 v / c G y s 8 8 J K h T i c 3 m M 4 w 8 l q g 9 N 1 i i m Q J Y T K 2 E U z z O a 9 r / Y n h H J s / T g o / m j i c g 9 k s U A + H / g T U E s D B A o A A A A A A I d O 4 k A A A A A A A A A A A A A A A A A J A A A A R m 9 y b X V s Y X M v U E s D B B Q A A A A I A I d O 4 k A o i k e 4 D g A A A B E A A A A T A A A A R m 9 y b X V s Y X M v U 2 V j d G l v b j E u b S t O T S 7 J z M 9 T C I b Q h t Y A U E s D B B Q A A A A I A I d O 4 k B / v 9 P K n Q A A A O Q A A A A T A A A A W 0 N v b n R l b n R f V H l w Z X N d L n h t b G 2 P S w 7 C M A x E r x J 5 n 7 q w Q A g 1 7 a J w A y 4 Q B f c j m o 8 a F 4 X b k 9 A d Y u n x P M + 4 6 Z J d x I v W O H u n 4 F D V I M g Z / 5 j d q G D j Q Z 6 h a 5 v 7 O 1 A U 2 e q i g o k 5 X B C j m c j q W P l A L m 8 G v 1 r N e V x H D N o 8 9 U h 4 r O s T G u + Y H E s u N 6 B t r j T o b W F x S 1 n e Y z M O o t 9 9 J U o B U 2 I s M v 4 F 7 I 9 d h 7 D M R n N + A p O 0 U d o C 4 r d 2 + w F Q S w E C F A A U A A A A C A C H T u J A f 7 / T y p 0 A A A D k A A A A E w A A A A A A A A A B A C A A A A B a A Q A A W 0 N v b n R l b n R f V H l w Z X N d L n h t b F B L A Q I U A A o A A A A A A I d O 4 k A A A A A A A A A A A A A A A A A H A A A A A A A A A A A A E A A A A A A A A A B D b 2 5 m a W c v U E s B A h Q A F A A A A A g A h 0 7 i Q B I 4 / p i f A A A A 8 w A A A B I A A A A A A A A A A Q A g A A A A J Q A A A E N v b m Z p Z y 9 Q Y W N r Y W d l L n h t b F B L A Q I U A A o A A A A A A I d O 4 k A A A A A A A A A A A A A A A A A J A A A A A A A A A A A A E A A A A P Q A A A B G b 3 J t d W x h c y 9 Q S w E C F A A U A A A A C A C H T u J A K I p H u A 4 A A A A R A A A A E w A A A A A A A A A B A C A A A A A b A Q A A R m 9 y b X V s Y X M v U 2 V j d G l v b j E u b V B L B Q Y A A A A A B Q A F A C 4 B A A A o A g A A A A A O A Q A A P D 9 4 b W w g d m V y c 2 l v b j 0 i M S 4 w I i B l b m N v Z G l u Z z 0 i d X R m L T g i I D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Q E A A A A A A A B z A Q A A P D 9 4 b W w g d m V y c 2 l v b j 0 i M S 4 w I i B l b m N v Z G l u Z z 0 i d X R m L T g i I D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7 b P 0 f X X D A T b L 6 c 2 h n f a m f A A A A A A I A A A A A A B B m A A A A A Q A A I A A A A N C H V g w B f Y 3 W M C r X p m H e n w t x C V p k x T O c z k L o R + f Y t L P A A A A A A A 6 A A A A A A g A A I A A A A M z D 5 D J q N S l o N P M A 7 B e 5 5 p 4 C 2 S w k 5 Q / 7 f j o / o 8 d a n 5 q V U A A A A K R h + J Y b E v 8 i 4 m Z j o a W f W Z U Y 9 F f D k p E G T a l 0 d E f T g P A i G q 4 E b Z C 3 q M z h c D e f G k h f y K 1 X p b H 4 P S G T G V o i u j 2 W + 5 h + r g 9 W v 8 L z D x Q B n w R E f z M 7 Q A A A A O J P Y R P H c 2 8 p 7 2 w 8 2 b h O L 8 m q U D 6 4 i m h 3 g H b f S g p 0 + D B p t M d g V x v E C M O u F v f F I U 7 G f v V x 3 5 u A i K 4 7 0 S 4 f Z 1 a s H M A = < / D a t a M a s h u p > 
</file>

<file path=customXml/itemProps1.xml><?xml version="1.0" encoding="utf-8"?>
<ds:datastoreItem xmlns:ds="http://schemas.openxmlformats.org/officeDocument/2006/customXml" ds:itemID="{855E5C48-A81E-4C30-B320-C18BCB894D9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江苏索普工程科技有限公司</Company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首页</vt:lpstr>
      <vt:lpstr>索引</vt:lpstr>
      <vt:lpstr>源数据</vt:lpstr>
      <vt:lpstr>一体化温度变送器</vt:lpstr>
      <vt:lpstr>压力表</vt:lpstr>
      <vt:lpstr>压力变送器</vt:lpstr>
      <vt:lpstr>差压变送器（压力）</vt:lpstr>
      <vt:lpstr>电磁流量计</vt:lpstr>
      <vt:lpstr>转子流量计</vt:lpstr>
      <vt:lpstr>差压变送器（液位）</vt:lpstr>
      <vt:lpstr>雷达液（料）位计 </vt:lpstr>
      <vt:lpstr>磁翻板液位计</vt:lpstr>
      <vt:lpstr>手动按钮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GJW</dc:creator>
  <cp:lastModifiedBy>周祥生</cp:lastModifiedBy>
  <dcterms:created xsi:type="dcterms:W3CDTF">1997-06-24T06:01:00Z</dcterms:created>
  <cp:lastPrinted>2025-09-16T02:58:00Z</cp:lastPrinted>
  <dcterms:modified xsi:type="dcterms:W3CDTF">2026-06-30T01:47:31Z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2024-05-28T03:22:53Z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4ae770ee-cd0f-439b-aae5-2a47c9c391e5</vt:lpwstr>
  </property>
  <property fmtid="{D5CDD505-2E9C-101B-9397-08002B2CF9AE}" pid="7" name="MSIP_Label_defa4170-0d19-0005-0004-bc88714345d2_ActionId">
    <vt:lpwstr>b9a5db34-fe8f-44d4-911e-d1ec26ad7678</vt:lpwstr>
  </property>
  <property fmtid="{D5CDD505-2E9C-101B-9397-08002B2CF9AE}" pid="8" name="MSIP_Label_defa4170-0d19-0005-0004-bc88714345d2_ContentBits">
    <vt:lpwstr>0</vt:lpwstr>
  </property>
  <property fmtid="{D5CDD505-2E9C-101B-9397-08002B2CF9AE}" pid="9" name="ICV">
    <vt:lpwstr>10BDF456B4634F56889D4B4288502774_13</vt:lpwstr>
  </property>
  <property fmtid="{D5CDD505-2E9C-101B-9397-08002B2CF9AE}" pid="10" name="KSOProductBuildVer">
    <vt:lpwstr>2052-12.1.0.26895</vt:lpwstr>
  </property>
  <property fmtid="{D5CDD505-2E9C-101B-9397-08002B2CF9AE}" pid="11" name="CalculationRule">
    <vt:i4>0</vt:i4>
  </property>
</Properties>
</file>